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60" documentId="120_S{2AC9BD13-BADA-5192-A53E-5A8FF88502F6}" xr6:coauthVersionLast="47" xr6:coauthVersionMax="47" xr10:uidLastSave="{5F7F8E27-E1E8-4948-B8E6-7CC439B0C5C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8" i="2" l="1"/>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<sst xmlns="http://schemas.openxmlformats.org/spreadsheetml/2006/main" count="181515" uniqueCount="39135">
  <si>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</si>
  <si>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</si>
  <si>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</si>
  <si>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</si>
  <si>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</si>
  <si>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</si>
  <si>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</si>
  <si>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</si>
  <si>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</si>
  <si>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</si>
  <si>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</si>
  <si>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</si>
  <si>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</si>
  <si>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</si>
  <si>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</si>
  <si>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</si>
  <si>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</si>
  <si>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</si>
  <si>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</si>
  <si>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</si>
  <si>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</si>
  <si>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</si>
  <si>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</si>
  <si>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</si>
  <si>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</si>
  <si>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</si>
  <si>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</si>
  <si>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</si>
  <si>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</si>
  <si>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</si>
  <si>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</si>
  <si>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</si>
  <si>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</si>
  <si>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</si>
  <si>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</si>
  <si>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</si>
  <si>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</si>
  <si>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</si>
  <si>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</si>
  <si>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</si>
  <si>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</si>
  <si>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</si>
  <si>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</si>
  <si>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</si>
  <si>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</si>
  <si>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</si>
  <si>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</si>
  <si>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</si>
  <si>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</si>
  <si>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</si>
  <si>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</si>
  <si>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</si>
  <si>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</si>
  <si>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</si>
  <si>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</si>
  <si>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</si>
  <si>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</si>
  <si>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</si>
  <si>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</si>
  <si>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</si>
  <si>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</si>
  <si>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</si>
  <si>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</si>
  <si>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</si>
  <si>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</si>
  <si>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</si>
  <si>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</si>
  <si>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</si>
  <si>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</si>
  <si>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</si>
  <si>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</si>
  <si>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</si>
  <si>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</si>
  <si>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</si>
  <si>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</si>
  <si>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</si>
  <si>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</si>
  <si>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</si>
  <si>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</si>
  <si>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</si>
  <si>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</si>
  <si>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</si>
  <si>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</si>
  <si>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</si>
  <si>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</si>
  <si>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</si>
  <si>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</si>
  <si>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</si>
  <si>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</si>
  <si>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</si>
  <si>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</si>
  <si>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</si>
  <si>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</si>
  <si>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</si>
  <si>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</si>
  <si>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</si>
  <si>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</si>
  <si>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</si>
  <si>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</si>
  <si>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</si>
  <si>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</si>
  <si>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</si>
  <si>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</si>
  <si>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</si>
  <si>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</si>
  <si>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</si>
  <si>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</si>
  <si>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</si>
  <si>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</si>
  <si>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</si>
  <si>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</si>
  <si>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</si>
  <si>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</si>
  <si>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</si>
  <si>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</si>
  <si>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</si>
  <si>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</si>
  <si>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</si>
  <si>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</si>
  <si>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</si>
  <si>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</si>
  <si>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</si>
  <si>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</si>
  <si>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</si>
  <si>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</si>
  <si>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</si>
  <si>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</si>
  <si>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</si>
  <si>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</si>
  <si>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</si>
  <si>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</si>
  <si>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</si>
  <si>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</si>
  <si>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</si>
  <si>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</si>
  <si>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</si>
  <si>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</si>
  <si>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</si>
  <si>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</si>
  <si>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</si>
  <si>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</si>
  <si>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</si>
  <si>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</si>
  <si>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</si>
  <si>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</si>
  <si>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</si>
  <si>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</si>
  <si>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</si>
  <si>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</si>
  <si>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</si>
  <si>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</si>
  <si>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</si>
  <si>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</si>
  <si>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</si>
  <si>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</si>
  <si>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</si>
  <si>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</si>
  <si>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</si>
  <si>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</si>
  <si>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</si>
  <si>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</si>
  <si>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</si>
  <si>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</si>
  <si>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</si>
  <si>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</si>
  <si>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</si>
  <si>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</si>
  <si>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</si>
  <si>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</si>
  <si>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</si>
  <si>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</si>
  <si>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</si>
  <si>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</si>
  <si>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</si>
  <si>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</si>
  <si>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</si>
  <si>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</si>
  <si>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</si>
  <si>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</si>
  <si>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</si>
  <si>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</si>
  <si>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</si>
  <si>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</si>
  <si>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</si>
  <si>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</si>
  <si>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</si>
  <si>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</si>
  <si>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</si>
  <si>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</si>
  <si>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</si>
  <si>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</si>
  <si>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</si>
  <si>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</si>
  <si>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</si>
  <si>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</si>
  <si>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</si>
  <si>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</si>
  <si>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</si>
  <si>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</si>
  <si>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</si>
  <si>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</si>
  <si>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</si>
  <si>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</si>
  <si>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</si>
  <si>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</si>
  <si>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</si>
  <si>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</si>
  <si>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</si>
  <si>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</si>
  <si>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</si>
  <si>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</si>
  <si>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</si>
  <si>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</si>
  <si>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</si>
  <si>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</si>
  <si>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</si>
  <si>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</si>
  <si>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</si>
  <si>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</si>
  <si>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</si>
  <si>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</si>
  <si>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</si>
  <si>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</si>
  <si>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</si>
  <si>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</si>
  <si>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</si>
  <si>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</si>
  <si>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</si>
  <si>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</si>
  <si>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</si>
  <si>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</si>
  <si>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</si>
  <si>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</si>
  <si>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</si>
  <si>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</si>
  <si>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</si>
  <si>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</si>
  <si>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</si>
  <si>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</si>
  <si>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</si>
  <si>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</si>
  <si>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</si>
  <si>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</si>
  <si>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</si>
  <si>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</si>
  <si>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</si>
  <si>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</si>
  <si>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</si>
  <si>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</si>
  <si>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</si>
  <si>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</si>
  <si>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</si>
  <si>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</si>
  <si>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</si>
  <si>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</si>
  <si>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</si>
  <si>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</si>
  <si>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</si>
  <si>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</si>
  <si>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</si>
  <si>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</si>
  <si>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</si>
  <si>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</si>
  <si>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</si>
  <si>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</si>
  <si>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</si>
  <si>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</si>
  <si>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</si>
  <si>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</si>
  <si>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</si>
  <si>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</si>
  <si>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</si>
  <si>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</si>
  <si>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</si>
  <si>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</si>
  <si>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</si>
  <si>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</si>
  <si>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</si>
  <si>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</si>
  <si>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</si>
  <si>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</si>
  <si>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</si>
  <si>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</si>
  <si>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</si>
  <si>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</si>
  <si>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</si>
  <si>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</si>
  <si>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</si>
  <si>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</si>
  <si>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</si>
  <si>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</si>
  <si>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</si>
  <si>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</si>
  <si>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</si>
  <si>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</si>
  <si>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</si>
  <si>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</si>
  <si>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</si>
  <si>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</si>
  <si>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</si>
  <si>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</si>
  <si>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</si>
  <si>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</si>
  <si>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</si>
  <si>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</si>
  <si>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</si>
  <si>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</si>
  <si>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</si>
  <si>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</si>
  <si>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</si>
  <si>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</si>
  <si>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</si>
  <si>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</si>
  <si>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</si>
  <si>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</si>
  <si>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</si>
  <si>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</si>
  <si>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</si>
  <si>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</si>
  <si>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</si>
  <si>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</si>
  <si>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</si>
  <si>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</si>
  <si>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</si>
  <si>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</si>
  <si>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</si>
  <si>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</si>
  <si>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</si>
  <si>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</si>
  <si>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</si>
  <si>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</si>
  <si>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</si>
  <si>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</si>
  <si>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</si>
  <si>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</si>
  <si>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</si>
  <si>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</si>
  <si>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</si>
  <si>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</si>
  <si>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</si>
  <si>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</si>
  <si>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</si>
  <si>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</si>
  <si>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</si>
  <si>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</si>
  <si>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</si>
  <si>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</si>
  <si>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</si>
  <si>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</si>
  <si>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</si>
  <si>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</si>
  <si>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</si>
  <si>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</si>
  <si>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</si>
  <si>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</si>
  <si>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</si>
  <si>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</si>
  <si>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</si>
  <si>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</si>
  <si>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</si>
  <si>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</si>
  <si>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</si>
  <si>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</si>
  <si>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</si>
  <si>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</si>
  <si>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</si>
  <si>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</si>
  <si>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</si>
  <si>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</si>
  <si>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</si>
  <si>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</si>
  <si>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</si>
  <si>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</si>
  <si>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</si>
  <si>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</si>
  <si>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</si>
  <si>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</si>
  <si>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</si>
  <si>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</si>
  <si>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</si>
  <si>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</si>
  <si>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</si>
  <si>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</si>
  <si>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</si>
  <si>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</si>
  <si>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</si>
  <si>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</si>
  <si>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</si>
  <si>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</si>
  <si>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</si>
  <si>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</si>
  <si>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</si>
  <si>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</si>
  <si>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</si>
  <si>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</si>
  <si>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</si>
  <si>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</si>
  <si>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</si>
  <si>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</si>
  <si>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</si>
  <si>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</si>
  <si>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</si>
  <si>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</si>
  <si>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</si>
  <si>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</si>
  <si>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</si>
  <si>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</si>
  <si>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</si>
  <si>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</si>
  <si>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</si>
  <si>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</si>
  <si>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</si>
  <si>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</si>
  <si>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</si>
  <si>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</si>
  <si>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</si>
  <si>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</si>
  <si>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</si>
  <si>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</si>
  <si>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</si>
  <si>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</si>
  <si>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</si>
  <si>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</si>
  <si>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</si>
  <si>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</si>
  <si>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</si>
  <si>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</si>
  <si>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</si>
  <si>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</si>
  <si>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</si>
  <si>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</si>
  <si>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</si>
  <si>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</si>
  <si>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</si>
  <si>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</si>
  <si>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</si>
  <si>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</si>
  <si>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</si>
  <si>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</si>
  <si>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</si>
  <si>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</si>
  <si>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</si>
  <si>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</si>
  <si>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</si>
  <si>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</si>
  <si>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</si>
  <si>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</si>
  <si>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</si>
  <si>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</si>
  <si>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</si>
  <si>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</si>
  <si>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</si>
  <si>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</si>
  <si>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</si>
  <si>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</si>
  <si>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</si>
  <si>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</si>
  <si>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</si>
  <si>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</si>
  <si>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</si>
  <si>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</si>
  <si>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</si>
  <si>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</si>
  <si>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</si>
  <si>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</si>
  <si>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</si>
  <si>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</si>
  <si>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</si>
  <si>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</si>
  <si>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</si>
  <si>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</si>
  <si>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</si>
  <si>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</si>
  <si>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</si>
  <si>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</si>
  <si>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</si>
  <si>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</si>
  <si>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</si>
  <si>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</si>
  <si>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</si>
  <si>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</si>
  <si>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</si>
  <si>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</si>
  <si>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</si>
  <si>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</si>
  <si>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</si>
  <si>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</si>
  <si>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</si>
  <si>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</si>
  <si>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</si>
  <si>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</si>
  <si>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</si>
  <si>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</si>
  <si>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</si>
  <si>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</si>
  <si>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</si>
  <si>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</si>
  <si>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</si>
  <si>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</si>
  <si>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</si>
  <si>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</si>
  <si>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</si>
  <si>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</si>
  <si>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</si>
  <si>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</si>
  <si>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</si>
  <si>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</si>
  <si>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</si>
  <si>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</si>
  <si>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</si>
  <si>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</si>
  <si>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</si>
  <si>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</si>
  <si>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</si>
  <si>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</si>
  <si>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</si>
  <si>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</si>
  <si>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</si>
  <si>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</si>
  <si>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</si>
  <si>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</si>
  <si>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</si>
  <si>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</si>
  <si>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</si>
  <si>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</si>
  <si>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</si>
  <si>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</si>
  <si>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</si>
  <si>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</si>
  <si>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</si>
  <si>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</si>
  <si>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</si>
  <si>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</si>
  <si>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</si>
  <si>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</si>
  <si>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</si>
  <si>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</si>
  <si>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</si>
  <si>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</si>
  <si>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</si>
  <si>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</si>
  <si>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</si>
  <si>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</si>
  <si>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</si>
  <si>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</si>
  <si>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</si>
  <si>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</si>
  <si>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</si>
  <si>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</si>
  <si>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</si>
  <si>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</si>
  <si>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</si>
  <si>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</si>
  <si>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</si>
  <si>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</si>
  <si>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</si>
  <si>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</si>
  <si>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</si>
  <si>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</si>
  <si>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</si>
  <si>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</si>
  <si>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</si>
  <si>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</si>
  <si>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</si>
  <si>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</si>
  <si>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</si>
  <si>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</si>
  <si>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</si>
  <si>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</si>
  <si>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</si>
  <si>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</si>
  <si>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</si>
  <si>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</si>
  <si>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</si>
  <si>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</si>
  <si>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</si>
  <si>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</si>
  <si>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</si>
  <si>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</si>
  <si>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</si>
  <si>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</si>
  <si>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</si>
  <si>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</si>
  <si>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</si>
  <si>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</si>
  <si>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</si>
  <si>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</si>
  <si>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</si>
  <si>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</si>
  <si>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</si>
  <si>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</si>
  <si>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</si>
  <si>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</si>
  <si>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</si>
  <si>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</si>
  <si>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</si>
  <si>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</si>
  <si>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</si>
  <si>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</si>
  <si>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</si>
  <si>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</si>
  <si>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</si>
  <si>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</si>
  <si>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</si>
  <si>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</si>
  <si>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</si>
  <si>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</si>
  <si>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</si>
  <si>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</si>
  <si>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</si>
  <si>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</si>
  <si>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</si>
  <si>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</si>
  <si>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</si>
  <si>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</si>
  <si>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</si>
  <si>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</si>
  <si>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</si>
  <si>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</si>
  <si>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</si>
  <si>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</si>
  <si>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</si>
  <si>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</si>
  <si>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</si>
  <si>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</si>
  <si>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</si>
  <si>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</si>
  <si>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</si>
  <si>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</si>
  <si>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</si>
  <si>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</si>
  <si>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</si>
  <si>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</si>
  <si>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</si>
  <si>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</si>
  <si>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</si>
  <si>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</si>
  <si>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</si>
  <si>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</si>
  <si>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</si>
  <si>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</si>
  <si>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</si>
  <si>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</si>
  <si>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</si>
  <si>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</si>
  <si>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</si>
  <si>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</si>
  <si>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</si>
  <si>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</si>
  <si>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</si>
  <si>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</si>
  <si>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</si>
  <si>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</si>
  <si>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</si>
  <si>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</si>
  <si>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</si>
  <si>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</si>
  <si>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</si>
  <si>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</si>
  <si>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</si>
  <si>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</si>
  <si>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</si>
  <si>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</si>
  <si>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</si>
  <si>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</si>
  <si>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</si>
  <si>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</si>
  <si>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</si>
  <si>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</si>
  <si>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</si>
  <si>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</si>
  <si>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</si>
  <si>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</si>
  <si>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</si>
  <si>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</si>
  <si>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</si>
  <si>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</si>
  <si>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</si>
  <si>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</si>
  <si>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</si>
  <si>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</si>
  <si>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</si>
  <si>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</si>
  <si>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</si>
  <si>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</si>
  <si>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</si>
  <si>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</si>
  <si>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</si>
  <si>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</si>
  <si>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</si>
  <si>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</si>
  <si>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</si>
  <si>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</si>
  <si>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</si>
  <si>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</si>
  <si>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</si>
  <si>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</si>
  <si>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</si>
  <si>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</si>
  <si>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</si>
  <si>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</si>
  <si>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</si>
  <si>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</si>
  <si>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</si>
  <si>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</si>
  <si>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</si>
  <si>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</si>
  <si>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</si>
  <si>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</si>
  <si>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</si>
  <si>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</si>
  <si>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</si>
  <si>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</si>
  <si>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</si>
  <si>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</si>
  <si>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</si>
  <si>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</si>
  <si>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</si>
  <si>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</si>
  <si>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</si>
  <si>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</si>
  <si>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</si>
  <si>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</si>
  <si>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</si>
  <si>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</si>
  <si>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</si>
  <si>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</si>
  <si>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</si>
  <si>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</si>
  <si>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</si>
  <si>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</si>
  <si>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</si>
  <si>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</si>
  <si>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</si>
  <si>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</si>
  <si>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</si>
  <si>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</si>
  <si>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</si>
  <si>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</si>
  <si>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</si>
  <si>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</si>
  <si>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</si>
  <si>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</si>
  <si>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</si>
  <si>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</si>
  <si>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</si>
  <si>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</si>
  <si>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</si>
  <si>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</si>
  <si>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</si>
  <si>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</si>
  <si>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</si>
  <si>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</si>
  <si>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</si>
  <si>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</si>
  <si>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</si>
  <si>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</si>
  <si>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</si>
  <si>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</si>
  <si>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</si>
  <si>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</si>
  <si>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</si>
  <si>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</si>
  <si>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</si>
  <si>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</si>
  <si>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</si>
  <si>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</si>
  <si>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</si>
  <si>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</si>
  <si>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</si>
  <si>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</si>
  <si>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</si>
  <si>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</si>
  <si>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</si>
  <si>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</si>
  <si>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</si>
  <si>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</si>
  <si>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</si>
  <si>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</si>
  <si>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</si>
  <si>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</si>
  <si>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</si>
  <si>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</si>
  <si>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</si>
  <si>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</si>
  <si>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</si>
  <si>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</si>
  <si>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</si>
  <si>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</si>
  <si>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</si>
  <si>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</si>
  <si>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</si>
  <si>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</si>
  <si>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</si>
  <si>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</si>
  <si>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</si>
  <si>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</si>
  <si>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</si>
  <si>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</si>
  <si>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</si>
  <si>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</si>
  <si>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</si>
  <si>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</si>
  <si>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</si>
  <si>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</si>
  <si>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</si>
  <si>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</si>
  <si>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</si>
  <si>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</si>
  <si>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</si>
  <si>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</si>
  <si>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</si>
  <si>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</si>
  <si>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</si>
  <si>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</si>
  <si>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</si>
  <si>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</si>
  <si>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</si>
  <si>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</si>
  <si>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</si>
  <si>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</si>
  <si>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</si>
  <si>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</si>
  <si>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</si>
  <si>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</si>
  <si>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</si>
  <si>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</si>
  <si>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</si>
  <si>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</si>
  <si>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</si>
  <si>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</si>
  <si>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</si>
  <si>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</si>
  <si>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</si>
  <si>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</si>
  <si>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</si>
  <si>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</si>
  <si>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</si>
  <si>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</si>
  <si>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</si>
  <si>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</si>
  <si>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</si>
  <si>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</si>
  <si>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</si>
  <si>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</si>
  <si>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</si>
  <si>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</si>
  <si>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</si>
  <si>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</si>
  <si>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</si>
  <si>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</si>
  <si>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</si>
  <si>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</si>
  <si>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</si>
  <si>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</si>
  <si>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</si>
  <si>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</si>
  <si>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</si>
  <si>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</si>
  <si>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</si>
  <si>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</si>
  <si>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</si>
  <si>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</si>
  <si>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</si>
  <si>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</si>
  <si>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</si>
  <si>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</si>
  <si>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</si>
  <si>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</si>
  <si>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</si>
  <si>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</si>
  <si>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</si>
  <si>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</si>
  <si>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</si>
  <si>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</si>
  <si>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</si>
  <si>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</si>
  <si>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</si>
  <si>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</si>
  <si>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</si>
  <si>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</si>
  <si>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</si>
  <si>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</si>
  <si>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</si>
  <si>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</si>
  <si>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</si>
  <si>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</si>
  <si>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</si>
  <si>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</si>
  <si>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</si>
  <si>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</si>
  <si>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</si>
  <si>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</si>
  <si>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</si>
  <si>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</si>
  <si>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</si>
  <si>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</si>
  <si>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</si>
  <si>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</si>
  <si>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</si>
  <si>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</si>
  <si>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</si>
  <si>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</si>
  <si>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</si>
  <si>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</si>
  <si>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</si>
  <si>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</si>
  <si>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</si>
  <si>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</si>
  <si>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</si>
  <si>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</si>
  <si>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</si>
  <si>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</si>
  <si>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</si>
  <si>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</si>
  <si>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</si>
  <si>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</si>
  <si>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</si>
  <si>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</si>
  <si>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</si>
  <si>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</si>
  <si>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</si>
  <si>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</si>
  <si>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</si>
  <si>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</si>
  <si>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</si>
  <si>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</si>
  <si>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</si>
  <si>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</si>
  <si>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</si>
  <si>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</si>
  <si>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</si>
  <si>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</si>
  <si>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</si>
  <si>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</si>
  <si>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</si>
  <si>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</si>
  <si>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</si>
  <si>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</si>
  <si>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</si>
  <si>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</si>
  <si>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</si>
  <si>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</si>
  <si>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</si>
  <si>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</si>
  <si>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</si>
  <si>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</si>
  <si>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</si>
  <si>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</si>
  <si>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</si>
  <si>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</si>
  <si>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</si>
  <si>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</si>
  <si>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</si>
  <si>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</si>
  <si>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</si>
  <si>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</si>
  <si>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</si>
  <si>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</si>
  <si>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</si>
  <si>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</si>
  <si>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</si>
  <si>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</si>
  <si>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</si>
  <si>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</si>
  <si>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</si>
  <si>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</si>
  <si>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</si>
  <si>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</si>
  <si>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</si>
  <si>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</si>
  <si>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</si>
  <si>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</si>
  <si>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</si>
  <si>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</si>
  <si>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</si>
  <si>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</si>
  <si>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</si>
  <si>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</si>
  <si>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</si>
  <si>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</si>
  <si>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</si>
  <si>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</si>
  <si>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</si>
  <si>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</si>
  <si>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</si>
  <si>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</si>
  <si>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</si>
  <si>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</si>
  <si>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</si>
  <si>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</si>
  <si>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</si>
  <si>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</si>
  <si>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</si>
  <si>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</si>
  <si>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</si>
  <si>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</si>
  <si>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</si>
  <si>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</si>
  <si>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</si>
  <si>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</si>
  <si>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</si>
  <si>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</si>
  <si>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</si>
  <si>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</si>
  <si>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</si>
  <si>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</si>
  <si>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</si>
  <si>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</si>
  <si>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</si>
  <si>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</si>
  <si>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</si>
  <si>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</si>
  <si>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</si>
  <si>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</si>
  <si>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</si>
  <si>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</si>
  <si>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</si>
  <si>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</si>
  <si>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</si>
  <si>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</si>
  <si>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</si>
  <si>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</si>
  <si>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</si>
  <si>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</si>
  <si>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</si>
  <si>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</si>
  <si>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</si>
  <si>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</si>
  <si>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</si>
  <si>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</si>
  <si>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</si>
  <si>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</si>
  <si>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</si>
  <si>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</si>
  <si>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</si>
  <si>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</si>
  <si>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</si>
  <si>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</si>
  <si>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</si>
  <si>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</si>
  <si>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</si>
  <si>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</si>
  <si>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</si>
  <si>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</si>
  <si>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</si>
  <si>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</si>
  <si>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</si>
  <si>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</si>
  <si>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</si>
  <si>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</si>
  <si>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</si>
  <si>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</si>
  <si>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</si>
  <si>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</si>
  <si>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</si>
  <si>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</si>
  <si>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</si>
  <si>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</si>
  <si>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</si>
  <si>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</si>
  <si>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</si>
  <si>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</si>
  <si>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</si>
  <si>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</si>
  <si>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</si>
  <si>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</si>
  <si>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</si>
  <si>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</si>
  <si>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</si>
  <si>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</si>
  <si>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</si>
  <si>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</si>
  <si>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</si>
  <si>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</si>
  <si>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</si>
  <si>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</si>
  <si>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</si>
  <si>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</si>
  <si>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</si>
  <si>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</si>
  <si>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</si>
  <si>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</si>
  <si>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</si>
  <si>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</si>
  <si>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</si>
  <si>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</si>
  <si>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</si>
  <si>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</si>
  <si>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</si>
  <si>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</si>
  <si>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</si>
  <si>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</si>
  <si>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</si>
  <si>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</si>
  <si>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</si>
  <si>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</si>
  <si>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</si>
  <si>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</si>
  <si>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</si>
  <si>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</si>
  <si>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</si>
  <si>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</si>
  <si>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</si>
  <si>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</si>
  <si>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</si>
  <si>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</si>
  <si>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</si>
  <si>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</si>
  <si>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</si>
  <si>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</si>
  <si>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</si>
  <si>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</si>
  <si>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</si>
  <si>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</si>
  <si>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</si>
  <si>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</si>
  <si>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</si>
  <si>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</si>
  <si>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</si>
  <si>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</si>
  <si>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</si>
  <si>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</si>
  <si>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</si>
  <si>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</si>
  <si>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</si>
  <si>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</si>
  <si>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</si>
  <si>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</si>
  <si>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</si>
  <si>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</si>
  <si>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</si>
  <si>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</si>
  <si>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</si>
  <si>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</si>
  <si>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</si>
  <si>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</si>
  <si>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</si>
  <si>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</si>
  <si>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</si>
  <si>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</si>
  <si>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</si>
  <si>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</si>
  <si>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</si>
  <si>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</si>
  <si>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</si>
  <si>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</si>
  <si>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</si>
  <si>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</si>
  <si>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</si>
  <si>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</si>
  <si>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</si>
  <si>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</si>
  <si>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</si>
  <si>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</si>
  <si>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</si>
  <si>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</si>
  <si>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</si>
  <si>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</si>
  <si>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</si>
  <si>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</si>
  <si>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</si>
  <si>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</si>
  <si>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</si>
  <si>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</si>
  <si>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</si>
  <si>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</si>
  <si>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</si>
  <si>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</si>
  <si>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</si>
  <si>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</si>
  <si>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</si>
  <si>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</si>
  <si>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</si>
  <si>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</si>
  <si>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</si>
  <si>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</si>
  <si>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</si>
  <si>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</si>
  <si>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</si>
  <si>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</si>
  <si>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</si>
  <si>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</si>
  <si>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</si>
  <si>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</si>
  <si>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</si>
  <si>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</si>
  <si>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</si>
  <si>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</si>
  <si>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</si>
  <si>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</si>
  <si>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</si>
  <si>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</si>
  <si>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</si>
  <si>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</si>
  <si>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</si>
  <si>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</si>
  <si>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</si>
  <si>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</si>
  <si>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</si>
  <si>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</si>
  <si>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</si>
  <si>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</si>
  <si>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</si>
  <si>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</si>
  <si>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</si>
  <si>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</si>
  <si>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</si>
  <si>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</si>
  <si>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</si>
  <si>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</si>
  <si>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</si>
  <si>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</si>
  <si>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</si>
  <si>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</si>
  <si>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</si>
  <si>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</si>
  <si>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</si>
  <si>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</si>
  <si>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</si>
  <si>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</si>
  <si>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</si>
  <si>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</si>
  <si>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</si>
  <si>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</si>
  <si>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</si>
  <si>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</si>
  <si>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</si>
  <si>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</si>
  <si>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</si>
  <si>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</si>
  <si>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</si>
  <si>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</si>
  <si>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</si>
  <si>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</si>
  <si>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</si>
  <si>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</si>
  <si>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</si>
  <si>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</si>
  <si>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</si>
  <si>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</si>
  <si>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</si>
  <si>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</si>
  <si>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</si>
  <si>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</si>
  <si>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</si>
  <si>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</si>
  <si>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</si>
  <si>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</si>
  <si>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</si>
  <si>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</si>
  <si>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</si>
  <si>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</si>
  <si>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</si>
  <si>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</si>
  <si>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</si>
  <si>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</si>
  <si>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</si>
  <si>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</si>
  <si>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</si>
  <si>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</si>
  <si>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</si>
  <si>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</si>
  <si>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</si>
  <si>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</si>
  <si>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</si>
  <si>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</si>
  <si>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</si>
  <si>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</si>
  <si>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</si>
  <si>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</si>
  <si>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</si>
  <si>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</si>
  <si>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</si>
  <si>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</si>
  <si>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</si>
  <si>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</si>
  <si>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</si>
  <si>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</si>
  <si>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</si>
  <si>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</si>
  <si>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</si>
  <si>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</si>
  <si>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</si>
  <si>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</si>
  <si>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</si>
  <si>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</si>
  <si>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</si>
  <si>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</si>
  <si>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</si>
  <si>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</si>
  <si>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</si>
  <si>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</si>
  <si>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</si>
  <si>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</si>
  <si>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</si>
  <si>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</si>
  <si>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</si>
  <si>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</si>
  <si>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</si>
  <si>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</si>
  <si>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</si>
  <si>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</si>
  <si>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</si>
  <si>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</si>
  <si>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</si>
  <si>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</si>
  <si>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</si>
  <si>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</si>
  <si>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</si>
  <si>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</si>
  <si>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</si>
  <si>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</si>
  <si>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</si>
  <si>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</si>
  <si>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</si>
  <si>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</si>
  <si>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</si>
  <si>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</si>
  <si>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</si>
  <si>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</si>
  <si>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</si>
  <si>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</si>
  <si>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</si>
  <si>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</si>
  <si>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</si>
  <si>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</si>
  <si>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</si>
  <si>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</si>
  <si>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</si>
  <si>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</si>
  <si>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</si>
  <si>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</si>
  <si>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</si>
  <si>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</si>
  <si>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</si>
  <si>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</si>
  <si>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</si>
  <si>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</si>
  <si>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</si>
  <si>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</si>
  <si>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</si>
  <si>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</si>
  <si>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</si>
  <si>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</si>
  <si>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</si>
  <si>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</si>
  <si>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</si>
  <si>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</si>
  <si>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</si>
  <si>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</si>
  <si>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</si>
  <si>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</si>
  <si>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</si>
  <si>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</si>
  <si>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</si>
  <si>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</si>
  <si>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</si>
  <si>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</si>
  <si>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</si>
  <si>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</si>
  <si>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</si>
  <si>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</si>
  <si>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</si>
  <si>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</si>
  <si>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</si>
  <si>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</si>
  <si>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</si>
  <si>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</si>
  <si>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</si>
  <si>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</si>
  <si>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</si>
  <si>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</si>
  <si>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</si>
  <si>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</si>
  <si>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</si>
  <si>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</si>
  <si>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</si>
  <si>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</si>
  <si>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</si>
  <si>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</si>
  <si>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</si>
  <si>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</si>
  <si>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</si>
  <si>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</si>
  <si>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</si>
  <si>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</si>
  <si>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</si>
  <si>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</si>
  <si>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</si>
  <si>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</si>
  <si>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</si>
  <si>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</si>
  <si>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</si>
  <si>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</si>
  <si>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</si>
  <si>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</si>
  <si>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</si>
  <si>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</si>
  <si>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</si>
  <si>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</si>
  <si>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</si>
  <si>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</si>
  <si>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</si>
  <si>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</si>
  <si>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</si>
  <si>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</si>
  <si>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</si>
  <si>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</si>
  <si>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</si>
  <si>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</si>
  <si>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</si>
  <si>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</si>
  <si>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</si>
  <si>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</si>
  <si>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</si>
  <si>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</si>
  <si>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</si>
  <si>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</si>
  <si>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</si>
  <si>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</si>
  <si>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</si>
  <si>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</si>
  <si>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</si>
  <si>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</si>
  <si>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</si>
  <si>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</si>
  <si>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</si>
  <si>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</si>
  <si>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</si>
  <si>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</si>
  <si>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</si>
  <si>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</si>
  <si>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</si>
  <si>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</si>
  <si>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</si>
  <si>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</si>
  <si>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</si>
  <si>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</si>
  <si>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</si>
  <si>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</si>
  <si>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</si>
  <si>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</si>
  <si>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</si>
  <si>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</si>
  <si>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</si>
  <si>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</si>
  <si>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</si>
  <si>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</si>
  <si>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</si>
  <si>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</si>
  <si>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</si>
  <si>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</si>
  <si>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</si>
  <si>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</si>
  <si>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</si>
  <si>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</si>
  <si>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</si>
  <si>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</si>
  <si>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</si>
  <si>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</si>
  <si>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</si>
  <si>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</si>
  <si>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</si>
  <si>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</si>
  <si>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</si>
  <si>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</si>
  <si>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</si>
  <si>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</si>
  <si>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</si>
  <si>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</si>
  <si>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</si>
  <si>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</si>
  <si>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</si>
  <si>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</si>
  <si>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</si>
  <si>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</si>
  <si>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</si>
  <si>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</si>
  <si>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</si>
  <si>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</si>
  <si>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</si>
  <si>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</si>
  <si>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</si>
  <si>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</si>
  <si>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</si>
  <si>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</si>
  <si>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</si>
  <si>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</si>
  <si>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</si>
  <si>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</si>
  <si>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</si>
  <si>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</si>
  <si>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</si>
  <si>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</si>
  <si>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</si>
  <si>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</si>
  <si>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</si>
  <si>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</si>
  <si>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</si>
  <si>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</si>
  <si>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</si>
  <si>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</si>
  <si>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</si>
  <si>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</si>
  <si>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</si>
  <si>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</si>
  <si>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</si>
  <si>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</si>
  <si>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</si>
  <si>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</si>
  <si>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</si>
  <si>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</si>
  <si>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</si>
  <si>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</si>
  <si>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</si>
  <si>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</si>
  <si>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</si>
  <si>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</si>
  <si>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</si>
  <si>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</si>
  <si>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</si>
  <si>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</si>
  <si>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</si>
  <si>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</si>
  <si>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</si>
  <si>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</si>
  <si>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</si>
  <si>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</si>
  <si>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</si>
  <si>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</si>
  <si>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</si>
  <si>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</si>
  <si>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</si>
  <si>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</si>
  <si>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</si>
  <si>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</si>
  <si>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</si>
  <si>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</si>
  <si>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</si>
  <si>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</si>
  <si>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</si>
  <si>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</si>
  <si>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</si>
  <si>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</si>
  <si>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</si>
  <si>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</si>
  <si>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</si>
  <si>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</si>
  <si>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</si>
  <si>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</si>
  <si>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</si>
  <si>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</si>
  <si>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</si>
  <si>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</si>
  <si>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</si>
  <si>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</si>
  <si>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</si>
  <si>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</si>
  <si>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</si>
  <si>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</si>
  <si>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</si>
  <si>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</si>
  <si>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</si>
  <si>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</si>
  <si>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</si>
  <si>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</si>
  <si>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</si>
  <si>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</si>
  <si>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</si>
  <si>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</si>
  <si>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</si>
  <si>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</si>
  <si>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</si>
  <si>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</si>
  <si>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</si>
  <si>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</si>
  <si>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</si>
  <si>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</si>
  <si>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</si>
  <si>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</si>
  <si>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</si>
  <si>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</si>
  <si>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</si>
  <si>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</si>
  <si>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</si>
  <si>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</si>
  <si>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</si>
  <si>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</si>
  <si>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</si>
  <si>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</si>
  <si>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</si>
  <si>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</si>
  <si>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</si>
  <si>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</si>
  <si>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</si>
  <si>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</si>
  <si>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</si>
  <si>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</si>
  <si>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</si>
  <si>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</si>
  <si>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</si>
  <si>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</si>
  <si>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</si>
  <si>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</si>
  <si>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</si>
  <si>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</si>
  <si>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</si>
  <si>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</si>
  <si>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</si>
  <si>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</si>
  <si>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</si>
  <si>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</si>
  <si>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</si>
  <si>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</si>
  <si>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</si>
  <si>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</si>
  <si>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</si>
  <si>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</si>
  <si>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</si>
  <si>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</si>
  <si>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</si>
  <si>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</si>
  <si>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</si>
  <si>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</si>
  <si>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</si>
  <si>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</si>
  <si>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</si>
  <si>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</si>
  <si>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</si>
  <si>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</si>
  <si>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</si>
  <si>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</si>
  <si>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</si>
  <si>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</si>
  <si>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</si>
  <si>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</si>
  <si>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</si>
  <si>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</si>
  <si>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</si>
  <si>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</si>
  <si>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</si>
  <si>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</si>
  <si>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</si>
  <si>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</si>
  <si>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</si>
  <si>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</si>
  <si>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</si>
  <si>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</si>
  <si>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</si>
  <si>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</si>
  <si>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</si>
  <si>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</si>
  <si>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</si>
  <si>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</si>
  <si>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</si>
  <si>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</si>
  <si>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</si>
  <si>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</si>
  <si>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</si>
  <si>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</si>
  <si>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</si>
  <si>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</si>
  <si>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</si>
  <si>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</si>
  <si>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</si>
  <si>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</si>
  <si>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</si>
  <si>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</si>
  <si>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</si>
  <si>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</si>
  <si>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</si>
  <si>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</si>
  <si>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</si>
  <si>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</si>
  <si>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</si>
  <si>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</si>
  <si>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</si>
  <si>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</si>
  <si>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</si>
  <si>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</si>
  <si>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</si>
  <si>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</si>
  <si>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</si>
  <si>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</si>
  <si>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</si>
  <si>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</si>
  <si>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</si>
  <si>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</si>
  <si>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</si>
  <si>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</si>
  <si>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</si>
  <si>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</si>
  <si>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</si>
  <si>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</si>
  <si>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</si>
  <si>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</si>
  <si>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</si>
  <si>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</si>
  <si>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</si>
  <si>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</si>
  <si>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</si>
  <si>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</si>
  <si>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</si>
  <si>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</si>
  <si>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</si>
  <si>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</si>
  <si>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</si>
  <si>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</si>
  <si>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</si>
  <si>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</si>
  <si>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</si>
  <si>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</si>
  <si>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</si>
  <si>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</si>
  <si>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</si>
  <si>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</si>
  <si>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</si>
  <si>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</si>
  <si>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</si>
  <si>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</si>
  <si>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</si>
  <si>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</si>
  <si>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</si>
  <si>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</si>
  <si>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</si>
  <si>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</si>
  <si>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</si>
  <si>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</si>
  <si>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</si>
  <si>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</si>
  <si>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</si>
  <si>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</si>
  <si>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</si>
  <si>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</si>
  <si>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</si>
  <si>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</si>
  <si>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</si>
  <si>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</si>
  <si>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</si>
  <si>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</si>
  <si>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</si>
  <si>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</si>
  <si>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</si>
  <si>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</si>
  <si>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</si>
  <si>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</si>
  <si>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</si>
  <si>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</si>
  <si>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</si>
  <si>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</si>
  <si>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</si>
  <si>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</si>
  <si>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</si>
  <si>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</si>
  <si>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</si>
  <si>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</si>
  <si>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</si>
  <si>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</si>
  <si>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</si>
  <si>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</si>
  <si>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</si>
  <si>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</si>
  <si>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</si>
  <si>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</si>
  <si>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</si>
  <si>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</si>
  <si>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</si>
  <si>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</si>
  <si>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</si>
  <si>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</si>
  <si>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</si>
  <si>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</si>
  <si>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</si>
  <si>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</si>
  <si>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</si>
  <si>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</si>
  <si>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</si>
  <si>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</si>
  <si>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</si>
  <si>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</si>
  <si>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</si>
  <si>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</si>
  <si>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</si>
  <si>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</si>
  <si>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</si>
  <si>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</si>
  <si>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</si>
  <si>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</si>
  <si>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</si>
  <si>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</si>
  <si>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</si>
  <si>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</si>
  <si>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</si>
  <si>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</si>
  <si>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</si>
  <si>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</si>
  <si>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</si>
  <si>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</si>
  <si>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</si>
  <si>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</si>
  <si>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</si>
  <si>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</si>
  <si>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</si>
  <si>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</si>
  <si>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</si>
  <si>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</si>
  <si>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</si>
  <si>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</si>
  <si>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</si>
  <si>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</si>
  <si>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</si>
  <si>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</si>
  <si>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</si>
  <si>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</si>
  <si>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</si>
  <si>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</si>
  <si>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</si>
  <si>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</si>
  <si>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</si>
  <si>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</si>
  <si>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</si>
  <si>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</si>
  <si>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</si>
  <si>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</si>
  <si>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</si>
  <si>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</si>
  <si>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</si>
  <si>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</si>
  <si>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</si>
  <si>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</si>
  <si>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</si>
  <si>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</si>
  <si>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</si>
  <si>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</si>
  <si>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</si>
  <si>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</si>
  <si>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</si>
  <si>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</si>
  <si>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</si>
  <si>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</si>
  <si>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</si>
  <si>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</si>
  <si>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</si>
  <si>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</si>
  <si>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</si>
  <si>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</si>
  <si>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</si>
  <si>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</si>
  <si>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</si>
  <si>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</si>
  <si>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</si>
  <si>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</si>
  <si>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</si>
  <si>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</si>
  <si>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</si>
  <si>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</si>
  <si>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</si>
  <si>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</si>
  <si>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</si>
  <si>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</si>
  <si>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</si>
  <si>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</si>
  <si>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</si>
  <si>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</si>
  <si>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</si>
  <si>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</si>
  <si>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</si>
  <si>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</si>
  <si>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</si>
  <si>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</si>
  <si>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</si>
  <si>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</si>
  <si>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</si>
  <si>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</si>
  <si>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</si>
  <si>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</si>
  <si>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</si>
  <si>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</si>
  <si>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</si>
  <si>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</si>
  <si>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</si>
  <si>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</si>
  <si>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</si>
  <si>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</si>
  <si>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</si>
  <si>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</si>
  <si>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</si>
  <si>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</si>
  <si>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</si>
  <si>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</si>
  <si>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</si>
  <si>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</si>
  <si>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</si>
  <si>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</si>
  <si>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</si>
  <si>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</si>
  <si>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</si>
  <si>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</si>
  <si>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</si>
  <si>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</si>
  <si>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</si>
  <si>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</si>
  <si>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</si>
  <si>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</si>
  <si>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</si>
  <si>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</si>
  <si>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</si>
  <si>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</si>
  <si>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</si>
  <si>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</si>
  <si>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</si>
  <si>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</si>
  <si>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</si>
  <si>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</si>
  <si>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</si>
  <si>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</si>
  <si>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</si>
  <si>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</si>
  <si>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</si>
  <si>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</si>
  <si>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</si>
  <si>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</si>
  <si>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</si>
  <si>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</si>
  <si>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</si>
  <si>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</si>
  <si>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</si>
  <si>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</si>
  <si>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</si>
  <si>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</si>
  <si>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</si>
  <si>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</si>
  <si>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</si>
  <si>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</si>
  <si>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</si>
  <si>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</si>
  <si>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</si>
  <si>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</si>
  <si>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</si>
  <si>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</si>
  <si>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</si>
  <si>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</si>
  <si>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</si>
  <si>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</si>
  <si>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</si>
  <si>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</si>
  <si>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</si>
  <si>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</si>
  <si>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</si>
  <si>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</si>
  <si>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</si>
  <si>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</si>
  <si>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</si>
  <si>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</si>
  <si>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</si>
  <si>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</si>
  <si>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</si>
  <si>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</si>
  <si>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</si>
  <si>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</si>
  <si>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</si>
  <si>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</si>
  <si>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</si>
  <si>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</si>
  <si>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</si>
  <si>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</si>
  <si>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</si>
  <si>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</si>
  <si>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</si>
  <si>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</si>
  <si>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</si>
  <si>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</si>
  <si>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</si>
  <si>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</si>
  <si>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</si>
  <si>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</si>
  <si>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</si>
  <si>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</si>
  <si>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</si>
  <si>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</si>
  <si>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</si>
  <si>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</si>
  <si>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</si>
  <si>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</si>
  <si>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</si>
  <si>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</si>
  <si>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</si>
  <si>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</si>
  <si>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</si>
  <si>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</si>
  <si>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</si>
  <si>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</si>
  <si>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</si>
  <si>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</si>
  <si>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</si>
  <si>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</si>
  <si>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</si>
  <si>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</si>
  <si>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</si>
  <si>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</si>
  <si>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</si>
  <si>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</si>
  <si>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</si>
  <si>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</si>
  <si>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</si>
  <si>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</si>
  <si>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</si>
  <si>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</si>
  <si>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</si>
  <si>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</si>
  <si>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</si>
  <si>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</si>
  <si>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</si>
  <si>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</si>
  <si>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</si>
  <si>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</si>
  <si>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</si>
  <si>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</si>
  <si>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</si>
  <si>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</si>
  <si>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</si>
  <si>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</si>
  <si>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</si>
  <si>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</si>
  <si>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</si>
  <si>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</si>
  <si>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</si>
  <si>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</si>
  <si>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</si>
  <si>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</si>
  <si>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</si>
  <si>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</si>
  <si>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</si>
  <si>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</si>
  <si>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</si>
  <si>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</si>
  <si>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</si>
  <si>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</si>
  <si>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</si>
  <si>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</si>
  <si>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</si>
  <si>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</si>
  <si>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</si>
  <si>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</si>
  <si>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</si>
  <si>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</si>
  <si>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</si>
  <si>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</si>
  <si>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</si>
  <si>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</si>
  <si>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</si>
  <si>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</si>
  <si>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</si>
  <si>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</si>
  <si>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</si>
  <si>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</si>
  <si>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</si>
  <si>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</si>
  <si>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</si>
  <si>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</si>
  <si>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</si>
  <si>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</si>
  <si>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</si>
  <si>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</si>
  <si>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</si>
  <si>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</si>
  <si>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</si>
  <si>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</si>
  <si>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</si>
  <si>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</si>
  <si>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</si>
  <si>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</si>
  <si>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</si>
  <si>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</si>
  <si>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</si>
  <si>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</si>
  <si>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</si>
  <si>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</si>
  <si>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</si>
  <si>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</si>
  <si>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</si>
  <si>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</si>
  <si>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</si>
  <si>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</si>
  <si>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</si>
  <si>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</si>
  <si>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</si>
  <si>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</si>
  <si>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</si>
  <si>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</si>
  <si>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</si>
  <si>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</si>
  <si>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</si>
  <si>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</si>
  <si>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</si>
  <si>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</si>
  <si>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</si>
  <si>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</si>
  <si>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</si>
  <si>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</si>
  <si>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</si>
  <si>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</si>
  <si>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</si>
  <si>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</si>
  <si>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</si>
  <si>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</si>
  <si>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</si>
  <si>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</si>
  <si>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</si>
  <si>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</si>
  <si>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</si>
  <si>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</si>
  <si>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</si>
  <si>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</si>
  <si>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</si>
  <si>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</si>
  <si>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</si>
  <si>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</si>
  <si>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</si>
  <si>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</si>
  <si>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</si>
  <si>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</si>
  <si>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</si>
  <si>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</si>
  <si>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</si>
  <si>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</si>
  <si>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</si>
  <si>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</si>
  <si>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</si>
  <si>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</si>
  <si>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</si>
  <si>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</si>
  <si>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</si>
  <si>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</si>
  <si>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</si>
  <si>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</si>
  <si>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</si>
  <si>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</si>
  <si>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</si>
  <si>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</si>
  <si>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</si>
  <si>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</si>
  <si>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</si>
  <si>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</si>
  <si>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</si>
  <si>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</si>
  <si>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</si>
  <si>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</si>
  <si>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</si>
  <si>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</si>
  <si>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</si>
  <si>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</si>
  <si>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</si>
  <si>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</si>
  <si>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</si>
  <si>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</si>
  <si>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</si>
  <si>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</si>
  <si>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</si>
  <si>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</si>
  <si>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</si>
  <si>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</si>
  <si>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</si>
  <si>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</si>
  <si>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</si>
  <si>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</si>
  <si>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</si>
  <si>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</si>
  <si>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</si>
  <si>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</si>
  <si>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</si>
  <si>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</si>
  <si>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</si>
  <si>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</si>
  <si>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</si>
  <si>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</si>
  <si>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</si>
  <si>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</si>
  <si>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</si>
  <si>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</si>
  <si>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</si>
  <si>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</si>
  <si>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</si>
  <si>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</si>
  <si>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</si>
  <si>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</si>
  <si>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</si>
  <si>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</si>
  <si>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</si>
  <si>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</si>
  <si>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</si>
  <si>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</si>
  <si>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</si>
  <si>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</si>
  <si>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</si>
  <si>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</si>
  <si>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</si>
  <si>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</si>
  <si>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</si>
  <si>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</si>
  <si>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</si>
  <si>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</si>
  <si>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</si>
  <si>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</si>
  <si>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</si>
  <si>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</si>
  <si>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</si>
  <si>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</si>
  <si>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</si>
  <si>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</si>
  <si>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</si>
  <si>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</si>
  <si>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</si>
  <si>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</si>
  <si>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</si>
  <si>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</si>
  <si>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</si>
  <si>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</si>
  <si>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</si>
  <si>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</si>
  <si>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</si>
  <si>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</si>
  <si>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</si>
  <si>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</si>
  <si>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</si>
  <si>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</si>
  <si>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</si>
  <si>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</si>
  <si>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</si>
  <si>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</si>
  <si>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</si>
  <si>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</si>
  <si>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</si>
  <si>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</si>
  <si>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</si>
  <si>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</si>
  <si>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</si>
  <si>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</si>
  <si>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</si>
  <si>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</si>
  <si>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</si>
  <si>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</si>
  <si>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</si>
  <si>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</si>
  <si>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</si>
  <si>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</si>
  <si>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</si>
  <si>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</si>
  <si>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</si>
  <si>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</si>
  <si>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</si>
  <si>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</si>
  <si>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</si>
  <si>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</si>
  <si>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</si>
  <si>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</si>
  <si>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</si>
  <si>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</si>
  <si>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</si>
  <si>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</si>
  <si>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</si>
  <si>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</si>
  <si>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</si>
  <si>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</si>
  <si>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</si>
  <si>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</si>
  <si>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</si>
  <si>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</si>
  <si>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</si>
  <si>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</si>
  <si>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</si>
  <si>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</si>
  <si>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</si>
  <si>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</si>
  <si>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</si>
  <si>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</si>
  <si>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</si>
  <si>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</si>
  <si>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</si>
  <si>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</si>
  <si>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</si>
  <si>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</si>
  <si>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</si>
  <si>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</si>
  <si>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</si>
  <si>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</si>
  <si>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</si>
  <si>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</si>
  <si>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</si>
  <si>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</si>
  <si>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</si>
  <si>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</si>
  <si>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</si>
  <si>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</si>
  <si>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</si>
  <si>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</si>
  <si>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</si>
  <si>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</si>
  <si>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</si>
  <si>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</si>
  <si>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</si>
  <si>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</si>
  <si>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</si>
  <si>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</si>
  <si>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</si>
  <si>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</si>
  <si>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</si>
  <si>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</si>
  <si>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</si>
  <si>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</si>
  <si>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</si>
  <si>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</si>
  <si>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</si>
  <si>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</si>
  <si>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</si>
  <si>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</si>
  <si>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</si>
  <si>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</si>
  <si>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</si>
  <si>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</si>
  <si>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</si>
  <si>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</si>
  <si>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</si>
  <si>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</si>
  <si>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</si>
  <si>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</si>
  <si>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</si>
  <si>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</si>
  <si>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</si>
  <si>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</si>
  <si>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</si>
  <si>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</si>
  <si>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</si>
  <si>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</si>
  <si>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</si>
  <si>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</si>
  <si>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</si>
  <si>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</si>
  <si>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</si>
  <si>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</si>
  <si>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</si>
  <si>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</si>
  <si>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</si>
  <si>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</si>
  <si>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</si>
  <si>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</si>
  <si>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</si>
  <si>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</si>
  <si>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</si>
  <si>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</si>
  <si>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</si>
  <si>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</si>
  <si>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</si>
  <si>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</si>
  <si>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</si>
  <si>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</si>
  <si>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</si>
  <si>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</si>
  <si>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</si>
  <si>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</si>
  <si>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</si>
  <si>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</si>
  <si>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</si>
  <si>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</si>
  <si>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</si>
  <si>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</si>
  <si>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</si>
  <si>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</si>
  <si>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</si>
  <si>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</si>
  <si>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</si>
  <si>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</si>
  <si>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</si>
  <si>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</si>
  <si>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</si>
  <si>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</si>
  <si>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</si>
  <si>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</si>
  <si>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</si>
  <si>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</si>
  <si>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</si>
  <si>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</si>
  <si>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</si>
  <si>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</si>
  <si>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</si>
  <si>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</si>
  <si>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</si>
  <si>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</si>
  <si>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</si>
  <si>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</si>
  <si>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</si>
  <si>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</si>
  <si>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</si>
  <si>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</si>
  <si>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</si>
  <si>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</si>
  <si>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</si>
  <si>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</si>
  <si>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</si>
  <si>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</si>
  <si>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</si>
  <si>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</si>
  <si>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</si>
  <si>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</si>
  <si>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</si>
  <si>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</si>
  <si>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</si>
  <si>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</si>
  <si>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</si>
  <si>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</si>
  <si>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</si>
  <si>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</si>
  <si>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</si>
  <si>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</si>
  <si>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</si>
  <si>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</si>
  <si>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</si>
  <si>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</si>
  <si>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</si>
  <si>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</si>
  <si>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</si>
  <si>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</si>
  <si>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</si>
  <si>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</si>
  <si>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</si>
  <si>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</si>
  <si>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</si>
  <si>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</si>
  <si>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</si>
  <si>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</si>
  <si>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</si>
  <si>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</si>
  <si>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</si>
  <si>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</si>
  <si>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</si>
  <si>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</si>
  <si>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</si>
  <si>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</si>
  <si>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</si>
  <si>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</si>
  <si>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</si>
  <si>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</si>
  <si>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</si>
  <si>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</si>
  <si>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</si>
  <si>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</si>
  <si>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</si>
  <si>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</si>
  <si>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</si>
  <si>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</si>
  <si>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</si>
  <si>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</si>
  <si>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</si>
  <si>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</si>
  <si>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</si>
  <si>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</si>
  <si>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</si>
  <si>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</si>
  <si>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</si>
  <si>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</si>
  <si>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</si>
  <si>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</si>
  <si>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</si>
  <si>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</si>
  <si>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</si>
  <si>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</si>
  <si>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</si>
  <si>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</si>
  <si>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</si>
  <si>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</si>
  <si>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</si>
  <si>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</si>
  <si>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</si>
  <si>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</si>
  <si>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</si>
  <si>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</si>
  <si>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</si>
  <si>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</si>
  <si>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</si>
  <si>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</si>
  <si>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</si>
  <si>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</si>
  <si>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</si>
  <si>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</si>
  <si>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</si>
  <si>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</si>
  <si>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</si>
  <si>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</si>
  <si>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</si>
  <si>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</si>
  <si>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</si>
  <si>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</si>
  <si>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</si>
  <si>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</si>
  <si>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</si>
  <si>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</si>
  <si>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</si>
  <si>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</si>
  <si>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</si>
  <si>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</si>
  <si>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</si>
  <si>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</si>
  <si>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</si>
  <si>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</si>
  <si>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</si>
  <si>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</si>
  <si>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</si>
  <si>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</si>
  <si>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</si>
  <si>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</si>
  <si>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</si>
  <si>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</si>
  <si>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</si>
  <si>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</si>
  <si>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</si>
  <si>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</si>
  <si>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</si>
  <si>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</si>
  <si>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</si>
  <si>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</si>
  <si>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</si>
  <si>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</si>
  <si>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</si>
  <si>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</si>
  <si>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</si>
  <si>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</si>
  <si>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</si>
  <si>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</si>
  <si>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</si>
  <si>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</si>
  <si>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</si>
  <si>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</si>
  <si>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</si>
  <si>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</si>
  <si>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</si>
  <si>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</si>
  <si>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</si>
  <si>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</si>
  <si>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</si>
  <si>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</si>
  <si>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</si>
  <si>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</si>
  <si>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</si>
  <si>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</si>
  <si>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</si>
  <si>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</si>
  <si>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</si>
  <si>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</si>
  <si>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</si>
  <si>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</si>
  <si>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</si>
  <si>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</si>
  <si>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</si>
  <si>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</si>
  <si>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</si>
  <si>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</si>
  <si>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</si>
  <si>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</si>
  <si>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</si>
  <si>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</si>
  <si>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</si>
  <si>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</si>
  <si>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</si>
  <si>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</si>
  <si>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</si>
  <si>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</si>
  <si>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</si>
  <si>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</si>
  <si>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</si>
  <si>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</si>
  <si>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</si>
  <si>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</si>
  <si>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</si>
  <si>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</si>
  <si>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</si>
  <si>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</si>
  <si>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</si>
  <si>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</si>
  <si>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</si>
  <si>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</si>
  <si>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</si>
  <si>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</si>
  <si>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</si>
  <si>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</si>
  <si>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</si>
  <si>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</si>
  <si>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</si>
  <si>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</si>
  <si>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</si>
  <si>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</si>
  <si>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</si>
  <si>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</si>
  <si>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</si>
  <si>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</si>
  <si>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</si>
  <si>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</si>
  <si>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</si>
  <si>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</si>
  <si>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</si>
  <si>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</si>
  <si>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</si>
  <si>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</si>
  <si>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</si>
  <si>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</si>
  <si>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</si>
  <si>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</si>
  <si>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</si>
  <si>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</si>
  <si>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</si>
  <si>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</si>
  <si>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</si>
  <si>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</si>
  <si>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</si>
  <si>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</si>
  <si>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</si>
  <si>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</si>
  <si>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</si>
  <si>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</si>
  <si>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</si>
  <si>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</si>
  <si>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</si>
  <si>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</si>
  <si>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</si>
  <si>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</si>
  <si>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</si>
  <si>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</si>
  <si>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</si>
  <si>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</si>
  <si>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</si>
  <si>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</si>
  <si>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</si>
  <si>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</si>
  <si>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</si>
  <si>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</si>
  <si>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</si>
  <si>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</si>
  <si>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</si>
  <si>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</si>
  <si>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</si>
  <si>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</si>
  <si>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</si>
  <si>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</si>
  <si>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</si>
  <si>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</si>
  <si>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</si>
  <si>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</si>
  <si>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</si>
  <si>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</si>
  <si>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</si>
  <si>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</si>
  <si>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</si>
  <si>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</si>
  <si>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</si>
  <si>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</si>
  <si>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</si>
  <si>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</si>
  <si>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</si>
  <si>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</si>
  <si>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</si>
  <si>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</si>
  <si>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</si>
  <si>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</si>
  <si>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</si>
  <si>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</si>
  <si>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</si>
  <si>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</si>
  <si>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</si>
  <si>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</si>
  <si>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</si>
  <si>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</si>
  <si>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</si>
  <si>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</si>
  <si>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</si>
  <si>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</si>
  <si>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</si>
  <si>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</si>
  <si>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</si>
  <si>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</si>
  <si>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</si>
  <si>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</si>
  <si>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</si>
  <si>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</si>
  <si>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</si>
  <si>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</si>
  <si>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</si>
  <si>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</si>
  <si>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</si>
  <si>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</si>
  <si>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</si>
  <si>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</si>
  <si>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</si>
  <si>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</si>
  <si>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</si>
  <si>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</si>
  <si>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</si>
  <si>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</si>
  <si>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</si>
  <si>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</si>
  <si>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</si>
  <si>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</si>
  <si>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</si>
  <si>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</si>
  <si>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</si>
  <si>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</si>
  <si>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</si>
  <si>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</si>
  <si>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</si>
  <si>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</si>
  <si>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</si>
  <si>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</si>
  <si>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</si>
  <si>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</si>
  <si>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</si>
  <si>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</si>
  <si>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</si>
  <si>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</si>
  <si>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</si>
  <si>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</si>
  <si>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</si>
  <si>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</si>
  <si>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</si>
  <si>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</si>
  <si>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</si>
  <si>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</si>
  <si>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</si>
  <si>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</si>
  <si>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</si>
  <si>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</si>
  <si>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</si>
  <si>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</si>
  <si>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</si>
  <si>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</si>
  <si>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</si>
  <si>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</si>
  <si>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</si>
  <si>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</si>
  <si>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</si>
  <si>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</si>
  <si>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</si>
  <si>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</si>
  <si>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</si>
  <si>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</si>
  <si>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</si>
  <si>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</si>
  <si>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</si>
  <si>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</si>
  <si>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</si>
  <si>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</si>
  <si>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</si>
  <si>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</si>
  <si>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</si>
  <si>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</si>
  <si>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</si>
  <si>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</si>
  <si>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</si>
  <si>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</si>
  <si>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</si>
  <si>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</si>
  <si>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</si>
  <si>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</si>
  <si>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</si>
  <si>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</si>
  <si>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</si>
  <si>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</si>
  <si>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</si>
  <si>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</si>
  <si>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</si>
  <si>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</si>
  <si>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</si>
  <si>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</si>
  <si>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</si>
  <si>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</si>
  <si>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</si>
  <si>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</si>
  <si>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</si>
  <si>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</si>
  <si>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</si>
  <si>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</si>
  <si>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</si>
  <si>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</si>
  <si>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</si>
  <si>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</si>
  <si>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</si>
  <si>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</si>
  <si>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</si>
  <si>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</si>
  <si>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</si>
  <si>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</si>
  <si>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</si>
  <si>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</si>
  <si>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</si>
  <si>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</si>
  <si>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</si>
  <si>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</si>
  <si>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</si>
  <si>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</si>
  <si>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</si>
  <si>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</si>
  <si>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</si>
  <si>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</si>
  <si>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</si>
  <si>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</si>
  <si>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</si>
  <si>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</si>
  <si>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</si>
  <si>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</si>
  <si>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</si>
  <si>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</si>
  <si>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</si>
  <si>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</si>
  <si>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</si>
  <si>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</si>
  <si>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</si>
  <si>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</si>
  <si>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</si>
  <si>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</si>
  <si>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</si>
  <si>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</si>
  <si>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</si>
  <si>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</si>
  <si>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</si>
  <si>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</si>
  <si>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</si>
  <si>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</si>
  <si>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</si>
  <si>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</si>
  <si>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</si>
  <si>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</si>
  <si>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</si>
  <si>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</si>
  <si>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</si>
  <si>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</si>
  <si>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</si>
  <si>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</si>
  <si>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</si>
  <si>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</si>
  <si>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</si>
  <si>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</si>
  <si>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</si>
  <si>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</si>
  <si>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</si>
  <si>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</si>
  <si>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</si>
  <si>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</si>
  <si>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</si>
  <si>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</si>
  <si>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</si>
  <si>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</si>
  <si>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</si>
  <si>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</si>
  <si>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</si>
  <si>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</si>
  <si>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</si>
  <si>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</si>
  <si>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</si>
  <si>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</si>
  <si>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</si>
  <si>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</si>
  <si>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</si>
  <si>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</si>
  <si>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</si>
  <si>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</si>
  <si>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</si>
  <si>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</si>
  <si>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</si>
  <si>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</si>
  <si>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</si>
  <si>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</si>
  <si>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</si>
  <si>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</si>
  <si>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</si>
  <si>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</si>
  <si>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</si>
  <si>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</si>
  <si>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</si>
  <si>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</si>
  <si>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</si>
  <si>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</si>
  <si>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</si>
  <si>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</si>
  <si>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</si>
  <si>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</si>
  <si>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</si>
  <si>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</si>
  <si>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</si>
  <si>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</si>
  <si>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</si>
  <si>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</si>
  <si>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</si>
  <si>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</si>
  <si>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</si>
  <si>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</si>
  <si>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</si>
  <si>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</si>
  <si>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</si>
  <si>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</si>
  <si>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</si>
  <si>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</si>
  <si>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</si>
  <si>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</si>
  <si>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</si>
  <si>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</si>
  <si>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</si>
  <si>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</si>
  <si>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</si>
  <si>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</si>
  <si>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</si>
  <si>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</si>
  <si>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</si>
  <si>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</si>
  <si>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</si>
  <si>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</si>
  <si>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</si>
  <si>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</si>
  <si>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</si>
  <si>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</si>
  <si>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</si>
  <si>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</si>
  <si>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</si>
  <si>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</si>
  <si>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</si>
  <si>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</si>
  <si>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</si>
  <si>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</si>
  <si>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</si>
  <si>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</si>
  <si>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</si>
  <si>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</si>
  <si>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</si>
  <si>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</si>
  <si>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</si>
  <si>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</si>
  <si>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</si>
  <si>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</si>
  <si>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</si>
  <si>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</si>
  <si>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</si>
  <si>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</si>
  <si>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</si>
  <si>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</si>
  <si>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</si>
  <si>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</si>
  <si>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</si>
  <si>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</si>
  <si>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</si>
  <si>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</si>
  <si>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</si>
  <si>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</si>
  <si>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</si>
  <si>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</si>
  <si>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</si>
  <si>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</si>
  <si>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</si>
  <si>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</si>
  <si>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</si>
  <si>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</si>
  <si>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</si>
  <si>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</si>
  <si>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</si>
  <si>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</si>
  <si>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</si>
  <si>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</si>
  <si>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</si>
  <si>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</si>
  <si>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</si>
  <si>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</si>
  <si>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</si>
  <si>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</si>
  <si>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</si>
  <si>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</si>
  <si>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</si>
  <si>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</si>
  <si>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</si>
  <si>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</si>
  <si>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</si>
  <si>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</si>
  <si>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</si>
  <si>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</si>
  <si>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</si>
  <si>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</si>
  <si>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</si>
  <si>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</si>
  <si>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</si>
  <si>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</si>
  <si>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</si>
  <si>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</si>
  <si>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</si>
  <si>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</si>
  <si>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</si>
  <si>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</si>
  <si>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</si>
  <si>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</si>
  <si>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</si>
  <si>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</si>
  <si>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</si>
  <si>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</si>
  <si>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</si>
  <si>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</si>
  <si>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</si>
  <si>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</si>
  <si>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</si>
  <si>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</si>
  <si>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</si>
  <si>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</si>
  <si>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</si>
  <si>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</si>
  <si>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</si>
  <si>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</si>
  <si>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</si>
  <si>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</si>
  <si>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</si>
  <si>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</si>
  <si>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</si>
  <si>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</si>
  <si>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</si>
  <si>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</si>
  <si>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</si>
  <si>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</si>
  <si>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</si>
  <si>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</si>
  <si>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</si>
  <si>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</si>
  <si>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</si>
  <si>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</si>
  <si>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</si>
  <si>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</si>
  <si>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</si>
  <si>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</si>
  <si>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</si>
  <si>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</si>
  <si>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</si>
  <si>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</si>
  <si>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</si>
  <si>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</si>
  <si>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</si>
  <si>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</si>
  <si>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</si>
  <si>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</si>
  <si>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</si>
  <si>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</si>
  <si>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</si>
  <si>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</si>
  <si>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</si>
  <si>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</si>
  <si>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</si>
  <si>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</si>
  <si>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</si>
  <si>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</si>
  <si>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</si>
  <si>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</si>
  <si>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</si>
  <si>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</si>
  <si>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</si>
  <si>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</si>
  <si>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</si>
  <si>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</si>
  <si>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</si>
  <si>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</si>
  <si>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</si>
  <si>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</si>
  <si>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</si>
  <si>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</si>
  <si>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</si>
  <si>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</si>
  <si>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</si>
  <si>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</si>
  <si>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</si>
  <si>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</si>
  <si>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</si>
  <si>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</si>
  <si>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</si>
  <si>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</si>
  <si>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</si>
  <si>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</si>
  <si>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</si>
  <si>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</si>
  <si>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</si>
  <si>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</si>
  <si>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</si>
  <si>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</si>
  <si>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</si>
  <si>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</si>
  <si>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</si>
  <si>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</si>
  <si>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</si>
  <si>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</si>
  <si>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</si>
  <si>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</si>
  <si>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</si>
  <si>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</si>
  <si>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</si>
  <si>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</si>
  <si>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</si>
  <si>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</si>
  <si>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</si>
  <si>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</si>
  <si>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</si>
  <si>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</si>
  <si>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</si>
  <si>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</si>
  <si>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</si>
  <si>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</si>
  <si>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</si>
  <si>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</si>
  <si>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</si>
  <si>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</si>
  <si>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</si>
  <si>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</si>
  <si>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</si>
  <si>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</si>
  <si>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</si>
  <si>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</si>
  <si>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</si>
  <si>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</si>
  <si>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</si>
  <si>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</si>
  <si>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</si>
  <si>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</si>
  <si>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</si>
  <si>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</si>
  <si>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</si>
  <si>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</si>
  <si>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</si>
  <si>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</si>
  <si>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</si>
  <si>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</si>
  <si>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</si>
  <si>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</si>
  <si>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</si>
  <si>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</si>
  <si>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</si>
  <si>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</si>
  <si>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</si>
  <si>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</si>
  <si>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</si>
  <si>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</si>
  <si>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</si>
  <si>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</si>
  <si>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</si>
  <si>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</si>
  <si>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</si>
  <si>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</si>
  <si>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</si>
  <si>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</si>
  <si>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</si>
  <si>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</si>
  <si>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</si>
  <si>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</si>
  <si>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</si>
  <si>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</si>
  <si>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</si>
  <si>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</si>
  <si>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</si>
  <si>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</si>
  <si>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</si>
  <si>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</si>
  <si>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</si>
  <si>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</si>
  <si>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</si>
  <si>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</si>
  <si>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</si>
  <si>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</si>
  <si>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</si>
  <si>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</si>
  <si>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</si>
  <si>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</si>
  <si>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</si>
  <si>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</si>
  <si>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</si>
  <si>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</si>
  <si>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</si>
  <si>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</si>
  <si>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</si>
  <si>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</si>
  <si>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</si>
  <si>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</si>
  <si>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</si>
  <si>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</si>
  <si>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</si>
  <si>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</si>
  <si>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</si>
  <si>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</si>
  <si>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</si>
  <si>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</si>
  <si>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</si>
  <si>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</si>
  <si>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</si>
  <si>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</si>
  <si>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</si>
  <si>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</si>
  <si>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</si>
  <si>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</si>
  <si>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</si>
  <si>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</si>
  <si>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</si>
  <si>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</si>
  <si>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</si>
  <si>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</si>
  <si>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</si>
  <si>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</si>
  <si>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</si>
  <si>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</si>
  <si>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</si>
  <si>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</si>
  <si>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</si>
  <si>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</si>
  <si>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</si>
  <si>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</si>
  <si>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</si>
  <si>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</si>
  <si>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</si>
  <si>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</si>
  <si>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</si>
  <si>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</si>
  <si>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</si>
  <si>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</si>
  <si>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</si>
  <si>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</si>
  <si>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</si>
  <si>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</si>
  <si>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</si>
  <si>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</si>
  <si>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</si>
  <si>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</si>
  <si>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</si>
  <si>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</si>
  <si>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</si>
  <si>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</si>
  <si>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</si>
  <si>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</si>
  <si>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</si>
  <si>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</si>
  <si>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</si>
  <si>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</si>
  <si>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</si>
  <si>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</si>
  <si>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</si>
  <si>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</si>
  <si>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</si>
  <si>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</si>
  <si>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</si>
  <si>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</si>
  <si>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</si>
  <si>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</si>
  <si>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</si>
  <si>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</si>
  <si>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</si>
  <si>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</si>
  <si>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</si>
  <si>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</si>
  <si>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</si>
  <si>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</si>
  <si>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</si>
  <si>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</si>
  <si>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</si>
  <si>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</si>
  <si>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</si>
  <si>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</si>
  <si>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</si>
  <si>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</si>
  <si>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</si>
  <si>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</si>
  <si>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</si>
  <si>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</si>
  <si>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</si>
  <si>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</si>
  <si>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</si>
  <si>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</si>
  <si>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</si>
  <si>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</si>
  <si>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</si>
  <si>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</si>
  <si>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</si>
  <si>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</si>
  <si>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</si>
  <si>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</si>
  <si>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</si>
  <si>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</si>
  <si>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</si>
  <si>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</si>
  <si>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</si>
  <si>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</si>
  <si>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</si>
  <si>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</si>
  <si>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</si>
  <si>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</si>
  <si>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</si>
  <si>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</si>
  <si>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</si>
  <si>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</si>
  <si>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</si>
  <si>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</si>
  <si>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</si>
  <si>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</si>
  <si>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</si>
  <si>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</si>
  <si>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</si>
  <si>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</si>
  <si>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</si>
  <si>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</si>
  <si>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</si>
  <si>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</si>
  <si>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</si>
  <si>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</si>
  <si>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</si>
  <si>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</si>
  <si>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</si>
  <si>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</si>
  <si>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</si>
  <si>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</si>
  <si>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</si>
  <si>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</si>
  <si>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</si>
  <si>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</si>
  <si>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</si>
  <si>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</si>
  <si>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</si>
  <si>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</si>
  <si>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</si>
  <si>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</si>
  <si>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</si>
  <si>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</si>
  <si>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</si>
  <si>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</si>
  <si>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</si>
  <si>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</si>
  <si>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</si>
  <si>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</si>
  <si>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</si>
  <si>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</si>
  <si>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</si>
  <si>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</si>
  <si>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</si>
  <si>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</si>
  <si>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</si>
  <si>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</si>
  <si>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</si>
  <si>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</si>
  <si>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</si>
  <si>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</si>
  <si>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</si>
  <si>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</si>
  <si>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</si>
  <si>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</si>
  <si>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</si>
  <si>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</si>
  <si>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</si>
  <si>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</si>
  <si>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</si>
  <si>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</si>
  <si>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</si>
  <si>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</si>
  <si>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</si>
  <si>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</si>
  <si>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</si>
  <si>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</si>
  <si>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</si>
  <si>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</si>
  <si>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</si>
  <si>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</si>
  <si>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</si>
  <si>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</si>
  <si>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</si>
  <si>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</si>
  <si>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</si>
  <si>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</si>
  <si>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</si>
  <si>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</si>
  <si>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</si>
  <si>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</si>
  <si>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</si>
  <si>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</si>
  <si>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</si>
  <si>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</si>
  <si>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</si>
  <si>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</si>
  <si>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</si>
  <si>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</si>
  <si>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</si>
  <si>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</si>
  <si>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</si>
  <si>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</si>
  <si>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</si>
  <si>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</si>
  <si>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</si>
  <si>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</si>
  <si>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</si>
  <si>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</si>
  <si>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</si>
  <si>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</si>
  <si>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</si>
  <si>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</si>
  <si>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</si>
  <si>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</si>
  <si>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</si>
  <si>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</si>
  <si>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</si>
  <si>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</si>
  <si>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</si>
  <si>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</si>
  <si>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</si>
  <si>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</si>
  <si>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</si>
  <si>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</si>
  <si>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</si>
  <si>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</si>
  <si>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</si>
  <si>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</si>
  <si>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</si>
  <si>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</si>
  <si>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</si>
  <si>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</si>
  <si>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</si>
  <si>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</si>
  <si>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</si>
  <si>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</si>
  <si>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</si>
  <si>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</si>
  <si>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</si>
  <si>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</si>
  <si>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</si>
  <si>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</si>
  <si>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</si>
  <si>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</si>
  <si>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</si>
  <si>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</si>
  <si>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</si>
  <si>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</si>
  <si>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</si>
  <si>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</si>
  <si>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</si>
  <si>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</si>
  <si>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</si>
  <si>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</si>
  <si>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</si>
  <si>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</si>
  <si>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</si>
  <si>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</si>
  <si>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</si>
  <si>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</si>
  <si>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</si>
  <si>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</si>
  <si>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</si>
  <si>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</si>
  <si>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</si>
  <si>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</si>
  <si>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</si>
  <si>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</si>
  <si>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</si>
  <si>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</si>
  <si>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</si>
  <si>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</si>
  <si>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</si>
  <si>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</si>
  <si>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</si>
  <si>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</si>
  <si>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</si>
  <si>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</si>
  <si>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</si>
  <si>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</si>
  <si>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</si>
  <si>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</si>
  <si>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</si>
  <si>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</si>
  <si>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</si>
  <si>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</si>
  <si>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</si>
  <si>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</si>
  <si>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</si>
  <si>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</si>
  <si>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</si>
  <si>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</si>
  <si>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</si>
  <si>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</si>
  <si>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</si>
  <si>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</si>
  <si>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</si>
  <si>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</si>
  <si>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</si>
  <si>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</si>
  <si>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</si>
  <si>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</si>
  <si>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</si>
  <si>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</si>
  <si>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</si>
  <si>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</si>
  <si>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</si>
  <si>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</si>
  <si>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</si>
  <si>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</si>
  <si>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</si>
  <si>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</si>
  <si>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</si>
  <si>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</si>
  <si>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</si>
  <si>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</si>
  <si>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</si>
  <si>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</si>
  <si>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</si>
  <si>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</si>
  <si>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</si>
  <si>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</si>
  <si>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</si>
  <si>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</si>
  <si>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</si>
  <si>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</si>
  <si>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</si>
  <si>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</si>
  <si>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</si>
  <si>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</si>
  <si>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</si>
  <si>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</si>
  <si>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</si>
  <si>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</si>
  <si>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</si>
  <si>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</si>
  <si>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</si>
  <si>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</si>
  <si>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</si>
  <si>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</si>
  <si>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</si>
  <si>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</si>
  <si>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</si>
  <si>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</si>
  <si>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</si>
  <si>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</si>
  <si>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</si>
  <si>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</si>
  <si>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</si>
  <si>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</si>
  <si>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</si>
  <si>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</si>
  <si>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</si>
  <si>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</si>
  <si>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</si>
  <si>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</si>
  <si>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</si>
  <si>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</si>
  <si>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</si>
  <si>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</si>
  <si>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</si>
  <si>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</si>
  <si>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</si>
  <si>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</si>
  <si>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</si>
  <si>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</si>
  <si>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</si>
  <si>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</si>
  <si>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</si>
  <si>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</si>
  <si>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</si>
  <si>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</si>
  <si>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</si>
  <si>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</si>
  <si>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</si>
  <si>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</si>
  <si>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</si>
  <si>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</si>
  <si>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</si>
  <si>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</si>
  <si>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</si>
  <si>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</si>
  <si>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</si>
  <si>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</si>
  <si>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</si>
  <si>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</si>
  <si>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</si>
  <si>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</si>
  <si>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</si>
  <si>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</si>
  <si>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</si>
  <si>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</si>
  <si>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</si>
  <si>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</si>
  <si>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</si>
  <si>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</si>
  <si>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</si>
  <si>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</si>
  <si>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</si>
  <si>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</si>
  <si>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</si>
  <si>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</si>
  <si>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</si>
  <si>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</si>
  <si>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</si>
  <si>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</si>
  <si>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</si>
  <si>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</si>
  <si>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</si>
  <si>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</si>
  <si>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</si>
  <si>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</si>
  <si>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</si>
  <si>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</si>
  <si>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</si>
  <si>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</si>
  <si>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</si>
  <si>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</si>
  <si>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</si>
  <si>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</si>
  <si>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</si>
  <si>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</si>
  <si>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</si>
  <si>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</si>
  <si>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</si>
  <si>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</si>
  <si>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</si>
  <si>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</si>
  <si>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</si>
  <si>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</si>
  <si>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</si>
  <si>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</si>
  <si>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</si>
  <si>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</si>
  <si>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</si>
  <si>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</si>
  <si>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</si>
  <si>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</si>
  <si>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</si>
  <si>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</si>
  <si>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</si>
  <si>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</si>
  <si>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</si>
  <si>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</si>
  <si>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</si>
  <si>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</si>
  <si>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</si>
  <si>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</si>
  <si>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</si>
  <si>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</si>
  <si>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</si>
  <si>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</si>
  <si>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</si>
  <si>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</si>
  <si>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</si>
  <si>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</si>
  <si>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</si>
  <si>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</si>
  <si>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</si>
  <si>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</si>
  <si>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</si>
  <si>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</si>
  <si>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</si>
  <si>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</si>
  <si>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</si>
  <si>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</si>
  <si>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</si>
  <si>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</si>
  <si>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</si>
  <si>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</si>
  <si>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</si>
  <si>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</si>
  <si>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</si>
  <si>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</si>
  <si>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</si>
  <si>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</si>
  <si>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</si>
  <si>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</si>
  <si>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</si>
  <si>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</si>
  <si>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</si>
  <si>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</si>
  <si>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</si>
  <si>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</si>
  <si>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</si>
  <si>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</si>
  <si>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</si>
  <si>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</si>
  <si>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</si>
  <si>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</si>
  <si>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</si>
  <si>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</si>
  <si>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</si>
  <si>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</si>
  <si>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</si>
  <si>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</si>
  <si>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</si>
  <si>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</si>
  <si>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</si>
  <si>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</si>
  <si>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</si>
  <si>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</si>
  <si>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</si>
  <si>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</si>
  <si>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</si>
  <si>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</si>
  <si>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</si>
  <si>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</si>
  <si>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</si>
  <si>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</si>
  <si>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</si>
  <si>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</si>
  <si>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</si>
  <si>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</si>
  <si>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</si>
  <si>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</si>
  <si>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</si>
  <si>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</si>
  <si>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</si>
  <si>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</si>
  <si>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</si>
  <si>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</si>
  <si>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</si>
  <si>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</si>
  <si>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</si>
  <si>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</si>
  <si>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</si>
  <si>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</si>
  <si>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</si>
  <si>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</si>
  <si>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</si>
  <si>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</si>
  <si>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</si>
  <si>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</si>
  <si>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</si>
  <si>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</si>
  <si>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</si>
  <si>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</si>
  <si>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</si>
  <si>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</si>
  <si>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</si>
  <si>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</si>
  <si>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</si>
  <si>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</si>
  <si>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</si>
  <si>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</si>
  <si>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</si>
  <si>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</si>
  <si>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</si>
  <si>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</si>
  <si>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</si>
  <si>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</si>
  <si>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</si>
  <si>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</si>
  <si>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</si>
  <si>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</si>
  <si>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</si>
  <si>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</si>
  <si>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</si>
  <si>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</si>
  <si>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</si>
  <si>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</si>
  <si>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</si>
  <si>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</si>
  <si>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</si>
  <si>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</si>
  <si>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</si>
  <si>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</si>
  <si>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</si>
  <si>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</si>
  <si>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</si>
  <si>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</si>
  <si>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</si>
  <si>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</si>
  <si>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</si>
  <si>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</si>
  <si>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</si>
  <si>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</si>
  <si>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</si>
  <si>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</si>
  <si>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</si>
  <si>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</si>
  <si>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</si>
  <si>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</si>
  <si>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</si>
  <si>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</si>
  <si>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</si>
  <si>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</si>
  <si>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</si>
  <si>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</si>
  <si>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</si>
  <si>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</si>
  <si>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</si>
  <si>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</si>
  <si>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</si>
  <si>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</si>
  <si>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</si>
  <si>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</si>
  <si>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</si>
  <si>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</si>
  <si>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</si>
  <si>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</si>
  <si>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</si>
  <si>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</si>
  <si>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</si>
  <si>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</si>
  <si>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</si>
  <si>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</si>
  <si>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</si>
  <si>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</si>
  <si>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</si>
  <si>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</si>
  <si>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</si>
  <si>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</si>
  <si>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</si>
  <si>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</si>
  <si>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</si>
  <si>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</si>
  <si>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</si>
  <si>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</si>
  <si>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</si>
  <si>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</si>
  <si>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</si>
  <si>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</si>
  <si>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</si>
  <si>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</si>
  <si>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</si>
  <si>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</si>
  <si>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</si>
  <si>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</si>
  <si>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</si>
  <si>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</si>
  <si>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</si>
  <si>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</si>
  <si>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</si>
  <si>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</si>
  <si>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</si>
  <si>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</si>
  <si>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</si>
  <si>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</si>
  <si>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</si>
  <si>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</si>
  <si>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</si>
  <si>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</si>
  <si>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</si>
  <si>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</si>
  <si>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</si>
  <si>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</si>
  <si>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</si>
  <si>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</si>
  <si>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</si>
  <si>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</si>
  <si>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</si>
  <si>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</si>
  <si>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</si>
  <si>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</si>
  <si>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</si>
  <si>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</si>
  <si>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</si>
  <si>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</si>
  <si>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</si>
  <si>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</si>
  <si>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</si>
  <si>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</si>
  <si>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</si>
  <si>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</si>
  <si>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</si>
  <si>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</si>
  <si>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</si>
  <si>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</si>
  <si>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</si>
  <si>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</si>
  <si>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</si>
  <si>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</si>
  <si>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</si>
  <si>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</si>
  <si>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</si>
  <si>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</si>
  <si>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</si>
  <si>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</si>
  <si>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</si>
  <si>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</si>
  <si>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</si>
  <si>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</si>
  <si>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</si>
  <si>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</si>
  <si>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</si>
  <si>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</si>
  <si>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</si>
  <si>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</si>
  <si>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</si>
  <si>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</si>
  <si>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</si>
  <si>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</si>
  <si>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</si>
  <si>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</si>
  <si>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</si>
  <si>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</si>
  <si>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</si>
  <si>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</si>
  <si>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</si>
  <si>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</si>
  <si>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</si>
  <si>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</si>
  <si>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</si>
  <si>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</si>
  <si>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</si>
  <si>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</si>
  <si>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</si>
  <si>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</si>
  <si>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</si>
  <si>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</si>
  <si>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</si>
  <si>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</si>
  <si>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</si>
  <si>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</si>
  <si>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</si>
  <si>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</si>
  <si>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</si>
  <si>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</si>
  <si>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</si>
  <si>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</si>
  <si>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</si>
  <si>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</si>
  <si>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</si>
  <si>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</si>
  <si>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</si>
  <si>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</si>
  <si>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</si>
  <si>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</si>
  <si>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</si>
  <si>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</si>
  <si>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</si>
  <si>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</si>
  <si>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</si>
  <si>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</si>
  <si>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</si>
  <si>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</si>
  <si>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</si>
  <si>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</si>
  <si>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</si>
  <si>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</si>
  <si>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</si>
  <si>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</si>
  <si>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</si>
  <si>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</si>
  <si>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</si>
  <si>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</si>
  <si>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</si>
  <si>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</si>
  <si>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</si>
  <si>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</si>
  <si>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</si>
  <si>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</si>
  <si>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</si>
  <si>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</si>
  <si>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</si>
  <si>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</si>
  <si>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</si>
  <si>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</si>
  <si>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</si>
  <si>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</si>
  <si>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</si>
  <si>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</si>
  <si>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</si>
  <si>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</si>
  <si>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</si>
  <si>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</si>
  <si>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</si>
  <si>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</si>
  <si>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</si>
  <si>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</si>
  <si>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</si>
  <si>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</si>
  <si>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</si>
  <si>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</si>
  <si>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</si>
  <si>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</si>
  <si>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</si>
  <si>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</si>
  <si>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</si>
  <si>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</si>
  <si>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</si>
  <si>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</si>
  <si>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</si>
  <si>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</si>
  <si>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</si>
  <si>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</si>
  <si>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</si>
  <si>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</si>
  <si>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</si>
  <si>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</si>
  <si>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</si>
  <si>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</si>
  <si>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</si>
  <si>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</si>
  <si>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</si>
  <si>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</si>
  <si>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</si>
  <si>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</si>
  <si>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</si>
  <si>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</si>
  <si>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</si>
  <si>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</si>
  <si>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</si>
  <si>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</si>
  <si>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</si>
  <si>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</si>
  <si>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</si>
  <si>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</si>
  <si>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</si>
  <si>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</si>
  <si>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</si>
  <si>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</si>
  <si>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</si>
  <si>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</si>
  <si>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</si>
  <si>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</si>
  <si>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</si>
  <si>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</si>
  <si>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</si>
  <si>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</si>
  <si>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</si>
  <si>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</si>
  <si>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</si>
  <si>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</si>
  <si>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</si>
  <si>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</si>
  <si>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</si>
  <si>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</si>
  <si>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</si>
  <si>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</si>
  <si>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</si>
  <si>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</si>
  <si>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</si>
  <si>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</si>
  <si>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</si>
  <si>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</si>
  <si>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</si>
  <si>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</si>
  <si>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</si>
  <si>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</si>
  <si>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</si>
  <si>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</si>
  <si>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</si>
  <si>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</si>
  <si>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</si>
  <si>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</si>
  <si>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</si>
  <si>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</si>
  <si>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</si>
  <si>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</si>
  <si>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</si>
  <si>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</si>
  <si>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</si>
  <si>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</si>
  <si>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</si>
  <si>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</si>
  <si>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</si>
  <si>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</si>
  <si>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</si>
  <si>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</si>
  <si>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</si>
  <si>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</si>
  <si>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</si>
  <si>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</si>
  <si>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</si>
  <si>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</si>
  <si>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</si>
  <si>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</si>
  <si>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</si>
  <si>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</si>
  <si>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</si>
  <si>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</si>
  <si>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</si>
  <si>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</si>
  <si>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</si>
  <si>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</si>
  <si>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</si>
  <si>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</si>
  <si>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</si>
  <si>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</si>
  <si>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</si>
  <si>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</si>
  <si>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</si>
  <si>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</si>
  <si>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</si>
  <si>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</si>
  <si>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</si>
  <si>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</si>
  <si>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</si>
  <si>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</si>
  <si>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</si>
  <si>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</si>
  <si>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</si>
  <si>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</si>
  <si>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</si>
  <si>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</si>
  <si>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</si>
  <si>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</si>
  <si>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</si>
  <si>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</si>
  <si>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</si>
  <si>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</si>
  <si>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</si>
  <si>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</si>
  <si>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</si>
  <si>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</si>
  <si>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</si>
  <si>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</si>
  <si>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</si>
  <si>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</si>
  <si>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</si>
  <si>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</si>
  <si>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</si>
  <si>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</si>
  <si>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</si>
  <si>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</si>
  <si>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</si>
  <si>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</si>
  <si>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</si>
  <si>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</si>
  <si>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</si>
  <si>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</si>
  <si>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</si>
  <si>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</si>
  <si>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</si>
  <si>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</si>
  <si>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</si>
  <si>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</si>
  <si>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</si>
  <si>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</si>
  <si>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</si>
  <si>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</si>
  <si>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</si>
  <si>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</si>
  <si>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</si>
  <si>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</si>
  <si>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</si>
  <si>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</si>
  <si>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</si>
  <si>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</si>
  <si>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</si>
  <si>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</si>
  <si>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</si>
  <si>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</si>
  <si>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</si>
  <si>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</si>
  <si>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</si>
  <si>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</si>
  <si>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</si>
  <si>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</si>
  <si>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</si>
  <si>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</si>
  <si>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</si>
  <si>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</si>
  <si>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</si>
  <si>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</si>
  <si>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</si>
  <si>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</si>
  <si>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</si>
  <si>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</si>
  <si>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</si>
  <si>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</si>
  <si>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</si>
  <si>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</si>
  <si>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</si>
  <si>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</si>
  <si>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</si>
  <si>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</si>
  <si>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</si>
  <si>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</si>
  <si>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</si>
  <si>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</si>
  <si>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</si>
  <si>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</si>
  <si>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</si>
  <si>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</si>
  <si>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</si>
  <si>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</si>
  <si>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</si>
  <si>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</si>
  <si>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</si>
  <si>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</si>
  <si>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</si>
  <si>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</si>
  <si>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</si>
  <si>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</si>
  <si>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</si>
  <si>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</si>
  <si>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</si>
  <si>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</si>
  <si>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</si>
  <si>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</si>
  <si>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</si>
  <si>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</si>
  <si>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</si>
  <si>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</si>
  <si>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</si>
  <si>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</si>
  <si>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</si>
  <si>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</si>
  <si>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</si>
  <si>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</si>
  <si>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</si>
  <si>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</si>
  <si>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</si>
  <si>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</si>
  <si>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</si>
  <si>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</si>
  <si>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</si>
  <si>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</si>
  <si>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</si>
  <si>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</si>
  <si>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</si>
  <si>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</si>
  <si>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</si>
  <si>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</si>
  <si>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</si>
  <si>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</si>
  <si>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</si>
  <si>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</si>
  <si>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</si>
  <si>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</si>
  <si>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</si>
  <si>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</si>
  <si>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</si>
  <si>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</si>
  <si>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</si>
  <si>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</si>
  <si>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</si>
  <si>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</si>
  <si>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</si>
  <si>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</si>
  <si>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</si>
  <si>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</si>
  <si>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</si>
  <si>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</si>
  <si>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</si>
  <si>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</si>
  <si>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</si>
  <si>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</si>
  <si>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</si>
  <si>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</si>
  <si>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</si>
  <si>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</si>
  <si>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</si>
  <si>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</si>
  <si>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</si>
  <si>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</si>
  <si>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</si>
  <si>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</si>
  <si>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</si>
  <si>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</si>
  <si>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</si>
  <si>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</si>
  <si>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</si>
  <si>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</si>
  <si>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</si>
  <si>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</si>
  <si>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</si>
  <si>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</si>
  <si>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</si>
  <si>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</si>
  <si>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</si>
  <si>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</si>
  <si>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</si>
  <si>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</si>
  <si>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</si>
  <si>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</si>
  <si>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</si>
  <si>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</si>
  <si>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</si>
  <si>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</si>
  <si>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</si>
  <si>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</si>
  <si>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</si>
  <si>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</si>
  <si>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</si>
  <si>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</si>
  <si>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</si>
  <si>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</si>
  <si>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</si>
  <si>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</si>
  <si>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</si>
  <si>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</si>
  <si>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</si>
  <si>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</si>
  <si>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</si>
  <si>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</si>
  <si>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</si>
  <si>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</si>
  <si>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</si>
  <si>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</si>
  <si>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</si>
  <si>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</si>
  <si>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</si>
  <si>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</si>
  <si>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</si>
  <si>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</si>
  <si>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</si>
  <si>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</si>
  <si>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</si>
  <si>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</si>
  <si>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</si>
  <si>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</si>
  <si>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</si>
  <si>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</si>
  <si>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</si>
  <si>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</si>
  <si>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</si>
  <si>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</si>
  <si>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</si>
  <si>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</si>
  <si>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</si>
  <si>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</si>
  <si>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</si>
  <si>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</si>
  <si>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</si>
  <si>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</si>
  <si>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</si>
  <si>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</si>
  <si>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</si>
  <si>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</si>
  <si>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</si>
  <si>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</si>
  <si>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</si>
  <si>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</si>
  <si>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</si>
  <si>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</si>
  <si>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</si>
  <si>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</si>
  <si>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</si>
  <si>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</si>
  <si>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</si>
  <si>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</si>
  <si>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</si>
  <si>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</si>
  <si>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</si>
  <si>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</si>
  <si>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</si>
  <si>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</si>
  <si>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</si>
  <si>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</si>
  <si>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</si>
  <si>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</si>
  <si>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</si>
  <si>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</si>
  <si>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</si>
  <si>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</si>
  <si>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</si>
  <si>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</si>
  <si>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</si>
  <si>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</si>
  <si>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</si>
  <si>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</si>
  <si>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</si>
  <si>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</si>
  <si>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</si>
  <si>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</si>
  <si>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</si>
  <si>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</si>
  <si>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</si>
  <si>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</si>
  <si>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</si>
  <si>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</si>
  <si>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</si>
  <si>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</si>
  <si>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</si>
  <si>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</si>
  <si>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</si>
  <si>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</si>
  <si>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</si>
  <si>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</si>
  <si>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</si>
  <si>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</si>
  <si>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</si>
  <si>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</si>
  <si>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</si>
  <si>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</si>
  <si>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</si>
  <si>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</si>
  <si>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</si>
  <si>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</si>
  <si>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</si>
  <si>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</si>
  <si>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</si>
  <si>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</si>
  <si>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</si>
  <si>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</si>
  <si>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</si>
  <si>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</si>
  <si>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</si>
  <si>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</si>
  <si>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</si>
  <si>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</si>
  <si>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</si>
  <si>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</si>
  <si>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</si>
  <si>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</si>
  <si>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</si>
  <si>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</si>
  <si>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</si>
  <si>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</si>
  <si>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</si>
  <si>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</si>
  <si>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</si>
  <si>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</si>
  <si>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</si>
  <si>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</si>
  <si>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</si>
  <si>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</si>
  <si>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</si>
  <si>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</si>
  <si>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</si>
  <si>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</si>
  <si>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</si>
  <si>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</si>
  <si>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</si>
  <si>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</si>
  <si>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</si>
  <si>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</si>
  <si>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</si>
  <si>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</si>
  <si>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</si>
  <si>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</si>
  <si>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</si>
  <si>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</si>
  <si>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</si>
  <si>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</si>
  <si>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</si>
  <si>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</si>
  <si>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</si>
  <si>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</si>
  <si>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</si>
  <si>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</si>
  <si>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</si>
  <si>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</si>
  <si>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</si>
  <si>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</si>
  <si>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</si>
  <si>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</si>
  <si>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</si>
  <si>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</si>
  <si>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</si>
  <si>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</si>
  <si>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</si>
  <si>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</si>
  <si>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</si>
  <si>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</si>
  <si>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</si>
  <si>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</si>
  <si>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</si>
  <si>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</si>
  <si>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</si>
  <si>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</si>
  <si>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</si>
  <si>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</si>
  <si>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</si>
  <si>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</si>
  <si>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</si>
  <si>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</si>
  <si>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</si>
  <si>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</si>
  <si>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</si>
  <si>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</si>
  <si>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</si>
  <si>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</si>
  <si>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</si>
  <si>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</si>
  <si>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</si>
  <si>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</si>
  <si>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</si>
  <si>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</si>
  <si>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</si>
  <si>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</si>
  <si>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</si>
  <si>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</si>
  <si>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</si>
  <si>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</si>
  <si>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</si>
  <si>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</si>
  <si>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</si>
  <si>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</si>
  <si>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</si>
  <si>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</si>
  <si>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</si>
  <si>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</si>
  <si>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</si>
  <si>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</si>
  <si>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</si>
  <si>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</si>
  <si>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</si>
  <si>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</si>
  <si>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</si>
  <si>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</si>
  <si>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</si>
  <si>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</si>
  <si>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</si>
  <si>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</si>
  <si>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</si>
  <si>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</si>
  <si>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</si>
  <si>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</si>
  <si>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</si>
  <si>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</si>
  <si>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</si>
  <si>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</si>
  <si>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</si>
  <si>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</si>
  <si>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</si>
  <si>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</si>
  <si>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</si>
  <si>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</si>
  <si>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</si>
  <si>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</si>
  <si>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</si>
  <si>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</si>
  <si>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</si>
  <si>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</si>
  <si>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</si>
  <si>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</si>
  <si>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</si>
  <si>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</si>
  <si>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</si>
  <si>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</si>
  <si>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</si>
  <si>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</si>
  <si>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</si>
  <si>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</si>
  <si>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</si>
  <si>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</si>
  <si>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</si>
  <si>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</si>
  <si>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</si>
  <si>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</si>
  <si>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</si>
  <si>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</si>
  <si>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</si>
  <si>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</si>
  <si>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</si>
  <si>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</si>
  <si>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</si>
  <si>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</si>
  <si>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</si>
  <si>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</si>
  <si>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</si>
  <si>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</si>
  <si>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</si>
  <si>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</si>
  <si>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</si>
  <si>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</si>
  <si>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</si>
  <si>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</si>
  <si>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</si>
  <si>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</si>
  <si>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</si>
  <si>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</si>
  <si>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</si>
  <si>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</si>
  <si>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</si>
  <si>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</si>
  <si>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</si>
  <si>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</si>
  <si>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</si>
  <si>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</si>
  <si>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</si>
  <si>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</si>
  <si>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</si>
  <si>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</si>
  <si>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</si>
  <si>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</si>
  <si>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</si>
  <si>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</si>
  <si>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</si>
  <si>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</si>
  <si>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</si>
  <si>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</si>
  <si>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</si>
  <si>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</si>
  <si>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</si>
  <si>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</si>
  <si>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</si>
  <si>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</si>
  <si>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</si>
  <si>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</si>
  <si>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</si>
  <si>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</si>
  <si>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</si>
  <si>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</si>
  <si>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</si>
  <si>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</si>
  <si>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</si>
  <si>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</si>
  <si>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</si>
  <si>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</si>
  <si>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</si>
  <si>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</si>
  <si>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</si>
  <si>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</si>
  <si>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</si>
  <si>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</si>
  <si>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</si>
  <si>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</si>
  <si>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</si>
  <si>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</si>
  <si>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</si>
  <si>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</si>
  <si>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</si>
  <si>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</si>
  <si>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</si>
  <si>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</si>
  <si>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</si>
  <si>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</si>
  <si>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</si>
  <si>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</si>
  <si>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</si>
  <si>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</si>
  <si>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</si>
  <si>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</si>
  <si>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</si>
  <si>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</si>
  <si>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</si>
  <si>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</si>
  <si>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</si>
  <si>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</si>
  <si>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</si>
  <si>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</si>
  <si>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</si>
  <si>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</si>
  <si>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</si>
  <si>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</si>
  <si>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</si>
  <si>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</si>
  <si>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</si>
  <si>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</si>
  <si>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</si>
  <si>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</si>
  <si>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</si>
  <si>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</si>
  <si>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</si>
  <si>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</si>
  <si>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</si>
  <si>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</si>
  <si>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</si>
  <si>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</si>
  <si>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</si>
  <si>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</si>
  <si>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</si>
  <si>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</si>
  <si>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</si>
  <si>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</si>
  <si>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</si>
  <si>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</si>
  <si>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</si>
  <si>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</si>
  <si>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</si>
  <si>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</si>
  <si>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</si>
  <si>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</si>
  <si>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</si>
  <si>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</si>
  <si>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</si>
  <si>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</si>
  <si>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</si>
  <si>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</si>
  <si>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</si>
  <si>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</si>
  <si>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</si>
  <si>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</si>
  <si>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</si>
  <si>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</si>
  <si>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</si>
  <si>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</si>
  <si>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</si>
  <si>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</si>
  <si>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</si>
  <si>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</si>
  <si>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</si>
  <si>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</si>
  <si>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</si>
  <si>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</si>
  <si>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</si>
  <si>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</si>
  <si>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</si>
  <si>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</si>
  <si>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</si>
  <si>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</si>
  <si>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</si>
  <si>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</si>
  <si>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</si>
  <si>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</si>
  <si>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</si>
  <si>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</si>
  <si>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</si>
  <si>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</si>
  <si>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</si>
  <si>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</si>
  <si>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</si>
  <si>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</si>
  <si>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</si>
  <si>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</si>
  <si>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</si>
  <si>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</si>
  <si>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</si>
  <si>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</si>
  <si>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</si>
  <si>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</si>
  <si>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</si>
  <si>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</si>
  <si>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</si>
  <si>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</si>
  <si>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</si>
  <si>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</si>
  <si>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</si>
  <si>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</si>
  <si>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</si>
  <si>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</si>
  <si>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</si>
  <si>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</si>
  <si>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</si>
  <si>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</si>
  <si>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</si>
  <si>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</si>
  <si>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</si>
  <si>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</si>
  <si>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</si>
  <si>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</si>
  <si>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</si>
  <si>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</si>
  <si>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</si>
  <si>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</si>
  <si>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</si>
  <si>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</si>
  <si>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</si>
  <si>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</si>
  <si>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</si>
  <si>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</si>
  <si>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</si>
  <si>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</si>
  <si>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</si>
  <si>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</si>
  <si>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</si>
  <si>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</si>
  <si>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</si>
  <si>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</si>
  <si>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</si>
  <si>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</si>
  <si>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</si>
  <si>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</si>
  <si>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</si>
  <si>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</si>
  <si>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</si>
  <si>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</si>
  <si>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</si>
  <si>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</si>
  <si>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</si>
  <si>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</si>
  <si>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</si>
  <si>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</si>
  <si>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</si>
  <si>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</si>
  <si>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</si>
  <si>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</si>
  <si>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</si>
  <si>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</si>
  <si>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</si>
  <si>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</si>
  <si>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</si>
  <si>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</si>
  <si>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</si>
  <si>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</si>
  <si>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</si>
  <si>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</si>
  <si>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</si>
  <si>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</si>
  <si>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</si>
  <si>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</si>
  <si>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</si>
  <si>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</si>
  <si>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</si>
  <si>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</si>
  <si>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</si>
  <si>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</si>
  <si>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</si>
  <si>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</si>
  <si>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</si>
  <si>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</si>
  <si>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</si>
  <si>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</si>
  <si>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</si>
  <si>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</si>
  <si>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</si>
  <si>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</si>
  <si>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</si>
  <si>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</si>
  <si>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</si>
  <si>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</si>
  <si>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</si>
  <si>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</si>
  <si>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</si>
  <si>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</si>
  <si>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</si>
  <si>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</si>
  <si>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</si>
  <si>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</si>
  <si>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</si>
  <si>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</si>
  <si>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</si>
  <si>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</si>
  <si>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</si>
  <si>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</si>
  <si>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</si>
  <si>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</si>
  <si>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</si>
  <si>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</si>
  <si>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</si>
  <si>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</si>
  <si>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</si>
  <si>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</si>
  <si>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</si>
  <si>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</si>
  <si>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</si>
  <si>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</si>
  <si>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</si>
  <si>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</si>
  <si>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</si>
  <si>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</si>
  <si>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</si>
  <si>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</si>
  <si>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</si>
  <si>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</si>
  <si>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</si>
  <si>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</si>
  <si>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</si>
  <si>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</si>
  <si>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</si>
  <si>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</si>
  <si>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</si>
  <si>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</si>
  <si>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</si>
  <si>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</si>
  <si>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</si>
  <si>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</si>
  <si>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</si>
  <si>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</si>
  <si>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</si>
  <si>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</si>
  <si>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</si>
  <si>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</si>
  <si>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</si>
  <si>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</si>
  <si>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</si>
  <si>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</si>
  <si>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</si>
  <si>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</si>
  <si>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</si>
  <si>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</si>
  <si>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</si>
  <si>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</si>
  <si>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</si>
  <si>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</si>
  <si>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</si>
  <si>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</si>
  <si>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</si>
  <si>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</si>
  <si>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</si>
  <si>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</si>
  <si>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</si>
  <si>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</si>
  <si>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</si>
  <si>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</si>
  <si>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</si>
  <si>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</si>
  <si>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</si>
  <si>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</si>
  <si>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</si>
  <si>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</si>
  <si>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</si>
  <si>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</si>
  <si>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</si>
  <si>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</si>
  <si>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</si>
  <si>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</si>
  <si>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</si>
  <si>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</si>
  <si>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</si>
  <si>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</si>
  <si>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</si>
  <si>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</si>
  <si>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</si>
  <si>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</si>
  <si>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</si>
  <si>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</si>
  <si>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</si>
  <si>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</si>
  <si>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</si>
  <si>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</si>
  <si>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</si>
  <si>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</si>
  <si>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</si>
  <si>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</si>
  <si>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</si>
  <si>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</si>
  <si>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</si>
  <si>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</si>
  <si>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</si>
  <si>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</si>
  <si>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</si>
  <si>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</si>
  <si>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</si>
  <si>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</si>
  <si>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</si>
  <si>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</si>
  <si>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</si>
  <si>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</si>
  <si>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</si>
  <si>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</si>
  <si>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</si>
  <si>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</si>
  <si>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</si>
  <si>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</si>
  <si>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</si>
  <si>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</si>
  <si>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</si>
  <si>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</si>
  <si>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</si>
  <si>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</si>
  <si>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</si>
  <si>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</si>
  <si>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</si>
  <si>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</si>
  <si>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</si>
  <si>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</si>
  <si>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</si>
  <si>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</si>
  <si>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</si>
  <si>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</si>
  <si>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</si>
  <si>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</si>
  <si>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</si>
  <si>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</si>
  <si>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</si>
  <si>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</si>
  <si>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</si>
  <si>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</si>
  <si>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</si>
  <si>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</si>
  <si>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</si>
  <si>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</si>
  <si>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</si>
  <si>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</si>
  <si>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</si>
  <si>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</si>
  <si>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</si>
  <si>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</si>
  <si>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</si>
  <si>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</si>
  <si>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</si>
  <si>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</si>
  <si>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</si>
  <si>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</si>
  <si>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</si>
  <si>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</si>
  <si>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</si>
  <si>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</si>
  <si>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</si>
  <si>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</si>
  <si>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</si>
  <si>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</si>
  <si>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</si>
  <si>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</si>
  <si>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</si>
  <si>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</si>
  <si>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</si>
  <si>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</si>
  <si>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</si>
  <si>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</si>
  <si>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</si>
  <si>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</si>
  <si>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</si>
  <si>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</si>
  <si>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</si>
  <si>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</si>
  <si>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</si>
  <si>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</si>
  <si>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</si>
  <si>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</si>
  <si>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</si>
  <si>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</si>
  <si>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</si>
  <si>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</si>
  <si>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</si>
  <si>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</si>
  <si>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</si>
  <si>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</si>
  <si>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</si>
  <si>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</si>
  <si>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</si>
  <si>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</si>
  <si>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</si>
  <si>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</si>
  <si>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</si>
  <si>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</si>
  <si>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</si>
  <si>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</si>
  <si>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</si>
  <si>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</si>
  <si>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</si>
  <si>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</si>
  <si>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</si>
  <si>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</si>
  <si>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</si>
  <si>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</si>
  <si>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</si>
  <si>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</si>
  <si>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</si>
  <si>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</si>
  <si>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</si>
  <si>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</si>
  <si>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</si>
  <si>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</si>
  <si>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</si>
  <si>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</si>
  <si>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</si>
  <si>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</si>
  <si>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</si>
  <si>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</si>
  <si>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</si>
  <si>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</si>
  <si>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</si>
  <si>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</si>
  <si>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</si>
  <si>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</si>
  <si>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</si>
  <si>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</si>
  <si>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</si>
  <si>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</si>
  <si>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</si>
  <si>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</si>
  <si>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</si>
  <si>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</si>
  <si>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</si>
  <si>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</si>
  <si>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</si>
  <si>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</si>
  <si>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</si>
  <si>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</si>
  <si>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</si>
  <si>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</si>
  <si>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</si>
  <si>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</si>
  <si>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</si>
  <si>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</si>
  <si>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</si>
  <si>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</si>
  <si>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</si>
  <si>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</si>
  <si>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</si>
  <si>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</si>
  <si>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</si>
  <si>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</si>
  <si>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</si>
  <si>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</si>
  <si>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</si>
  <si>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</si>
  <si>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</si>
  <si>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</si>
  <si>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</si>
  <si>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</si>
  <si>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</si>
  <si>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</si>
  <si>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</si>
  <si>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</si>
  <si>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</si>
  <si>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</si>
  <si>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</si>
  <si>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</si>
  <si>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</si>
  <si>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</si>
  <si>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</si>
  <si>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</si>
  <si>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</si>
  <si>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</si>
  <si>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</si>
  <si>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</si>
  <si>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</si>
  <si>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</si>
  <si>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</si>
  <si>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</si>
  <si>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</si>
  <si>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</si>
  <si>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</si>
  <si>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</si>
  <si>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</si>
  <si>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</si>
  <si>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</si>
  <si>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</si>
  <si>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</si>
  <si>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</si>
  <si>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</si>
  <si>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</si>
  <si>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</si>
  <si>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</si>
  <si>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</si>
  <si>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</si>
  <si>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</si>
  <si>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</si>
  <si>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</si>
  <si>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</si>
  <si>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</si>
  <si>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</si>
  <si>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</si>
  <si>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</si>
  <si>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</si>
  <si>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</si>
  <si>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</si>
  <si>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</si>
  <si>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</si>
  <si>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</si>
  <si>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</si>
  <si>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</si>
  <si>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</si>
  <si>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</si>
  <si>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</si>
  <si>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</si>
  <si>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</si>
  <si>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</si>
  <si>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</si>
  <si>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</si>
  <si>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</si>
  <si>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</si>
  <si>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</si>
  <si>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</si>
  <si>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</si>
  <si>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</si>
  <si>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</si>
  <si>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</si>
  <si>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</si>
  <si>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</si>
  <si>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</si>
  <si>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</si>
  <si>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</si>
  <si>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</si>
  <si>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</si>
  <si>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</si>
  <si>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</si>
  <si>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</si>
  <si>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</si>
  <si>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</si>
  <si>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</si>
  <si>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</si>
  <si>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</si>
  <si>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</si>
  <si>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</si>
  <si>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</si>
  <si>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</si>
  <si>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</si>
  <si>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</si>
  <si>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</si>
  <si>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</si>
  <si>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</si>
  <si>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</si>
  <si>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</si>
  <si>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</si>
  <si>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</si>
  <si>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</si>
  <si>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</si>
  <si>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</si>
  <si>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</si>
  <si>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</si>
  <si>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</si>
  <si>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</si>
  <si>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</si>
  <si>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</si>
  <si>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</si>
  <si>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</si>
  <si>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</si>
  <si>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</si>
  <si>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</si>
  <si>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</si>
  <si>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</si>
  <si>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</si>
  <si>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</si>
  <si>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</si>
  <si>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</si>
  <si>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</si>
  <si>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</si>
  <si>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</si>
  <si>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</si>
  <si>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</si>
  <si>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</si>
  <si>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</si>
  <si>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</si>
  <si>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</si>
  <si>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</si>
  <si>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</si>
  <si>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</si>
  <si>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</si>
  <si>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</si>
  <si>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</si>
  <si>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</si>
  <si>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</si>
  <si>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</si>
  <si>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</si>
  <si>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</si>
  <si>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</si>
  <si>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</si>
  <si>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</si>
  <si>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</si>
  <si>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</si>
  <si>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</si>
  <si>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</si>
  <si>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</si>
  <si>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</si>
  <si>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</si>
  <si>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</si>
  <si>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</si>
  <si>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</si>
  <si>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</si>
  <si>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</si>
  <si>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</si>
  <si>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</si>
  <si>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</si>
  <si>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</si>
  <si>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</si>
  <si>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</si>
  <si>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</si>
  <si>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</si>
  <si>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</si>
  <si>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</si>
  <si>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</si>
  <si>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</si>
  <si>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</si>
  <si>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</si>
  <si>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</si>
  <si>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</si>
  <si>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</si>
  <si>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</si>
  <si>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</si>
  <si>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</si>
  <si>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</si>
  <si>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</si>
  <si>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</si>
  <si>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</si>
  <si>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</si>
  <si>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</si>
  <si>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</si>
  <si>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</si>
  <si>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</si>
  <si>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</si>
  <si>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</si>
  <si>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</si>
  <si>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</si>
  <si>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</si>
  <si>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</si>
  <si>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</si>
  <si>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</si>
  <si>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</si>
  <si>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</si>
  <si>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</si>
  <si>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</si>
  <si>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</si>
  <si>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</si>
  <si>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</si>
  <si>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</si>
  <si>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</si>
  <si>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</si>
  <si>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</si>
  <si>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</si>
  <si>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</si>
  <si>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</si>
  <si>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</si>
  <si>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</si>
  <si>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</si>
  <si>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</si>
  <si>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</si>
  <si>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</si>
  <si>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</si>
  <si>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</si>
  <si>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</si>
  <si>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</si>
  <si>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</si>
  <si>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</si>
  <si>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</si>
  <si>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</si>
  <si>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</si>
  <si>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</si>
  <si>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</si>
  <si>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</si>
  <si>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</si>
  <si>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</si>
  <si>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</si>
  <si>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</si>
  <si>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</si>
  <si>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</si>
  <si>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</si>
  <si>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</si>
  <si>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</si>
  <si>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</si>
  <si>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</si>
  <si>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</si>
  <si>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</si>
  <si>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</si>
  <si>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</si>
  <si>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</si>
  <si>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</si>
  <si>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</si>
  <si>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</si>
  <si>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</si>
  <si>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</si>
  <si>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</si>
  <si>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</si>
  <si>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</si>
  <si>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</si>
  <si>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</si>
  <si>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</si>
  <si>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</si>
  <si>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</si>
  <si>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</si>
  <si>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</si>
  <si>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</si>
  <si>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</si>
  <si>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</si>
  <si>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</si>
  <si>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</si>
  <si>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</si>
  <si>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</si>
  <si>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</si>
  <si>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</si>
  <si>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</si>
  <si>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</si>
  <si>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</si>
  <si>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</si>
  <si>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</si>
  <si>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</si>
  <si>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</si>
  <si>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</si>
  <si>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</si>
  <si>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</si>
  <si>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</si>
  <si>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</si>
  <si>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</si>
  <si>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</si>
  <si>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</si>
  <si>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</si>
  <si>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</si>
  <si>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</si>
  <si>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</si>
  <si>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</si>
  <si>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</si>
  <si>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</si>
  <si>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</si>
  <si>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</si>
  <si>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</si>
  <si>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</si>
  <si>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</si>
  <si>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</si>
  <si>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</si>
  <si>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</si>
  <si>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</si>
  <si>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</si>
  <si>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</si>
  <si>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</si>
  <si>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</si>
  <si>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</si>
  <si>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</si>
  <si>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</si>
  <si>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</si>
  <si>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</si>
  <si>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</si>
  <si>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</si>
  <si>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</si>
  <si>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</si>
  <si>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</si>
  <si>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</si>
  <si>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</si>
  <si>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</si>
  <si>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</si>
  <si>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</si>
  <si>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</si>
  <si>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</si>
  <si>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</si>
  <si>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</si>
  <si>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</si>
  <si>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</si>
  <si>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</si>
  <si>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</si>
  <si>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</si>
  <si>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</si>
  <si>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</si>
  <si>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</si>
  <si>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</si>
  <si>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</si>
  <si>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</si>
  <si>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</si>
  <si>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</si>
  <si>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</si>
  <si>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</si>
  <si>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</si>
  <si>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</si>
  <si>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</si>
  <si>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</si>
  <si>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</si>
  <si>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</si>
  <si>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</si>
  <si>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</si>
  <si>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</si>
  <si>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</si>
  <si>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</si>
  <si>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</si>
  <si>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</si>
  <si>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</si>
  <si>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</si>
  <si>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</si>
  <si>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</si>
  <si>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</si>
  <si>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</si>
  <si>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</si>
  <si>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</si>
  <si>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</si>
  <si>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</si>
  <si>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</si>
  <si>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</si>
  <si>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</si>
  <si>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</si>
  <si>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</si>
  <si>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</si>
  <si>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</si>
  <si>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</si>
  <si>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</si>
  <si>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</si>
  <si>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</si>
  <si>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</si>
  <si>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</si>
  <si>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</si>
  <si>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</si>
  <si>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</si>
  <si>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</si>
  <si>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</si>
  <si>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</si>
  <si>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</si>
  <si>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</si>
  <si>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</si>
  <si>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</si>
  <si>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</si>
  <si>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</si>
  <si>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</si>
  <si>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</si>
  <si>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</si>
  <si>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</si>
  <si>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</si>
  <si>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</si>
  <si>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</si>
  <si>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</si>
  <si>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</si>
  <si>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</si>
  <si>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</si>
  <si>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</si>
  <si>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</si>
  <si>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</si>
  <si>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</si>
  <si>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</si>
  <si>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</si>
  <si>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</si>
  <si>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</si>
  <si>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</si>
  <si>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</si>
  <si>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</si>
  <si>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</si>
  <si>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</si>
  <si>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</si>
  <si>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</si>
  <si>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</si>
  <si>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</si>
  <si>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</si>
  <si>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</si>
  <si>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</si>
  <si>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</si>
  <si>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</si>
  <si>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</si>
  <si>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</si>
  <si>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</si>
  <si>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</si>
  <si>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</si>
  <si>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</si>
  <si>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</si>
  <si>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</si>
  <si>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</si>
  <si>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</si>
  <si>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</si>
  <si>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</si>
  <si>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</si>
  <si>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</si>
  <si>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</si>
  <si>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</si>
  <si>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</si>
  <si>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</si>
  <si>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</si>
  <si>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</si>
  <si>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</si>
  <si>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</si>
  <si>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</si>
  <si>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</si>
  <si>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</si>
  <si>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</si>
  <si>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</si>
  <si>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</si>
  <si>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</si>
  <si>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</si>
  <si>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</si>
  <si>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</si>
  <si>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</si>
  <si>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</si>
  <si>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</si>
  <si>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</si>
  <si>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</si>
  <si>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</si>
  <si>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</si>
  <si>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</si>
  <si>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</si>
  <si>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</si>
  <si>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</si>
  <si>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</si>
  <si>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</si>
  <si>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</si>
  <si>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</si>
  <si>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</si>
  <si>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</si>
  <si>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</si>
  <si>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</si>
  <si>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</si>
  <si>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</si>
  <si>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</si>
  <si>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</si>
  <si>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</si>
  <si>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</si>
  <si>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</si>
  <si>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</si>
  <si>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</si>
  <si>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</si>
  <si>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</si>
  <si>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</si>
  <si>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</si>
  <si>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</si>
  <si>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</si>
  <si>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</si>
  <si>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</si>
  <si>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</si>
  <si>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</si>
  <si>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</si>
  <si>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</si>
  <si>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</si>
  <si>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</si>
  <si>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</si>
  <si>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</si>
  <si>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</si>
  <si>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</si>
  <si>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</si>
  <si>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</si>
  <si>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</si>
  <si>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</si>
  <si>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</si>
  <si>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</si>
  <si>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</si>
  <si>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</si>
  <si>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</si>
  <si>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</si>
  <si>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</si>
  <si>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</si>
  <si>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</si>
  <si>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</si>
  <si>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</si>
  <si>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</si>
  <si>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</si>
  <si>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</si>
  <si>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</si>
  <si>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</si>
  <si>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</si>
  <si>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</si>
  <si>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</si>
  <si>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</si>
  <si>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</si>
  <si>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</si>
  <si>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</si>
  <si>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</si>
  <si>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</si>
  <si>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</si>
  <si>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</si>
  <si>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</si>
  <si>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</si>
  <si>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</si>
  <si>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</si>
  <si>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</si>
  <si>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</si>
  <si>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</si>
  <si>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</si>
  <si>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</si>
  <si>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</si>
  <si>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</si>
  <si>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</si>
  <si>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</si>
  <si>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</si>
  <si>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</si>
  <si>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</si>
  <si>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</si>
  <si>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</si>
  <si>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</si>
  <si>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</si>
  <si>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</si>
  <si>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</si>
  <si>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</si>
  <si>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</si>
  <si>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</si>
  <si>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</si>
  <si>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</si>
  <si>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</si>
  <si>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</si>
  <si>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</si>
  <si>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</si>
  <si>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</si>
  <si>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</si>
  <si>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</si>
  <si>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</si>
  <si>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</si>
  <si>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</si>
  <si>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</si>
  <si>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</si>
  <si>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</si>
  <si>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</si>
  <si>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</si>
  <si>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</si>
  <si>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</si>
  <si>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</si>
  <si>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</si>
  <si>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</si>
  <si>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</si>
  <si>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</si>
  <si>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</si>
  <si>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</si>
  <si>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</si>
  <si>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</si>
  <si>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</si>
  <si>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</si>
  <si>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</si>
  <si>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</si>
  <si>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</si>
  <si>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</si>
  <si>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</si>
  <si>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</si>
  <si>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</si>
  <si>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</si>
  <si>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</si>
  <si>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</si>
  <si>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</si>
  <si>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</si>
  <si>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</si>
  <si>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</si>
  <si>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</si>
  <si>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</si>
  <si>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</si>
  <si>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</si>
  <si>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</si>
  <si>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</si>
  <si>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</si>
  <si>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</si>
  <si>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</si>
  <si>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</si>
  <si>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</si>
  <si>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</si>
  <si>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</si>
  <si>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</si>
  <si>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</si>
  <si>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</si>
  <si>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</si>
  <si>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</si>
  <si>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</si>
  <si>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</si>
  <si>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</si>
  <si>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</si>
  <si>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</si>
  <si>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</si>
  <si>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</si>
  <si>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</si>
  <si>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</si>
  <si>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</si>
  <si>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</si>
  <si>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</si>
  <si>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</si>
  <si>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</si>
  <si>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</si>
  <si>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</si>
  <si>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</si>
  <si>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</si>
  <si>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</si>
  <si>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</si>
  <si>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</si>
  <si>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</si>
  <si>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</si>
  <si>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</si>
  <si>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</si>
  <si>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</si>
  <si>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</si>
  <si>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</si>
  <si>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</si>
  <si>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</si>
  <si>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</si>
  <si>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</si>
  <si>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</si>
  <si>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</si>
  <si>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</si>
  <si>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</si>
  <si>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</si>
  <si>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</si>
  <si>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</si>
  <si>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</si>
  <si>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</si>
  <si>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</si>
  <si>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</si>
  <si>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</si>
  <si>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</si>
  <si>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</si>
  <si>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</si>
  <si>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</si>
  <si>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</si>
  <si>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</si>
  <si>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</si>
  <si>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</si>
  <si>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</si>
  <si>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</si>
  <si>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</si>
  <si>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</si>
  <si>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</si>
  <si>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</si>
  <si>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</si>
  <si>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</si>
  <si>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</si>
  <si>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</si>
  <si>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</si>
  <si>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</si>
  <si>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</si>
  <si>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</si>
  <si>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</si>
  <si>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</si>
  <si>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</si>
  <si>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</si>
  <si>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</si>
  <si>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</si>
  <si>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</si>
  <si>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</si>
  <si>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</si>
  <si>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</si>
  <si>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</si>
  <si>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</si>
  <si>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</si>
  <si>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</si>
  <si>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</si>
  <si>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</si>
  <si>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</si>
  <si>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</si>
  <si>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</si>
  <si>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</si>
  <si>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</si>
  <si>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</si>
  <si>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</si>
  <si>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</si>
  <si>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</si>
  <si>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</si>
  <si>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</si>
  <si>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</si>
  <si>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</si>
  <si>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</si>
  <si>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</si>
  <si>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</si>
  <si>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</si>
  <si>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</si>
  <si>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</si>
  <si>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</si>
  <si>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</si>
  <si>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</si>
  <si>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</si>
  <si>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</si>
  <si>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</si>
  <si>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</si>
  <si>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</si>
  <si>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</si>
  <si>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</si>
  <si>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</si>
  <si>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</si>
  <si>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</si>
  <si>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</si>
  <si>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</si>
  <si>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</si>
  <si>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</si>
  <si>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</si>
  <si>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</si>
  <si>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</si>
  <si>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</si>
  <si>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</si>
  <si>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</si>
  <si>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</si>
  <si>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</si>
  <si>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</si>
  <si>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</si>
  <si>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</si>
  <si>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</si>
  <si>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</si>
  <si>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</si>
  <si>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</si>
  <si>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</si>
  <si>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</si>
  <si>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</si>
  <si>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</si>
  <si>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</si>
  <si>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</si>
  <si>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</si>
  <si>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</si>
  <si>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</si>
  <si>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</si>
  <si>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</si>
  <si>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</si>
  <si>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</si>
  <si>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</si>
  <si>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</si>
  <si>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</si>
  <si>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</si>
  <si>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</si>
  <si>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</si>
  <si>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</si>
  <si>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</si>
  <si>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</si>
  <si>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</si>
  <si>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</si>
  <si>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</si>
  <si>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</si>
  <si>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</si>
  <si>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</si>
  <si>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</si>
  <si>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</si>
  <si>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</si>
  <si>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</si>
  <si>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</si>
  <si>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</si>
  <si>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</si>
  <si>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</si>
  <si>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</si>
  <si>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</si>
  <si>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</si>
  <si>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</si>
  <si>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</si>
  <si>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</si>
  <si>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</si>
  <si>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</si>
  <si>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</si>
  <si>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</si>
  <si>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</si>
  <si>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</si>
  <si>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</si>
  <si>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</si>
  <si>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</si>
  <si>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</si>
  <si>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</si>
  <si>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</si>
  <si>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</si>
  <si>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</si>
  <si>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</si>
  <si>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</si>
  <si>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</si>
  <si>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</si>
  <si>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</si>
  <si>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</si>
  <si>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</si>
  <si>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</si>
  <si>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</si>
  <si>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</si>
  <si>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</si>
  <si>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</si>
  <si>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</si>
  <si>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</si>
  <si>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</si>
  <si>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</si>
  <si>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</si>
  <si>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</si>
  <si>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</si>
  <si>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</si>
  <si>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</si>
  <si>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</si>
  <si>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</si>
  <si>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</si>
  <si>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</si>
  <si>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</si>
  <si>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</si>
  <si>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</si>
  <si>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</si>
  <si>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</si>
  <si>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</si>
  <si>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</si>
  <si>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</si>
  <si>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</si>
  <si>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</si>
  <si>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</si>
  <si>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</si>
  <si>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</si>
  <si>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</si>
  <si>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</si>
  <si>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</si>
  <si>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</si>
  <si>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</si>
  <si>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</si>
  <si>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</si>
  <si>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</si>
  <si>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</si>
  <si>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</si>
  <si>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</si>
  <si>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</si>
  <si>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</si>
  <si>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</si>
  <si>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</si>
  <si>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</si>
  <si>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</si>
  <si>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</si>
  <si>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</si>
  <si>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</si>
  <si>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</si>
  <si>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</si>
  <si>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</si>
  <si>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</si>
  <si>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</si>
  <si>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</si>
  <si>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</si>
  <si>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</si>
  <si>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</si>
  <si>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</si>
  <si>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</si>
  <si>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</si>
  <si>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</si>
  <si>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</si>
  <si>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</si>
  <si>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</si>
  <si>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</si>
  <si>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</si>
  <si>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</si>
  <si>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</si>
  <si>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</si>
  <si>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</si>
  <si>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</si>
  <si>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</si>
  <si>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</si>
  <si>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</si>
  <si>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</si>
  <si>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</si>
  <si>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</si>
  <si>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</si>
  <si>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</si>
  <si>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</si>
  <si>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</si>
  <si>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</si>
  <si>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</si>
  <si>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</si>
  <si>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</si>
  <si>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</si>
  <si>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</si>
  <si>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</si>
  <si>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</si>
  <si>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</si>
  <si>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</si>
  <si>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</si>
  <si>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</si>
  <si>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</si>
  <si>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</si>
  <si>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</si>
  <si>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</si>
  <si>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</si>
  <si>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</si>
  <si>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</si>
  <si>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</si>
  <si>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</si>
  <si>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</si>
  <si>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</si>
  <si>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</si>
  <si>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</si>
  <si>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</si>
  <si>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</si>
  <si>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</si>
  <si>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</si>
  <si>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</si>
  <si>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</si>
  <si>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</si>
  <si>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</si>
  <si>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</si>
  <si>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</si>
  <si>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</si>
  <si>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</si>
  <si>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</si>
  <si>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</si>
  <si>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</si>
  <si>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</si>
  <si>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</si>
  <si>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</si>
  <si>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</si>
  <si>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</si>
  <si>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</si>
  <si>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</si>
  <si>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</si>
  <si>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</si>
  <si>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</si>
  <si>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</si>
  <si>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</si>
  <si>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</si>
  <si>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</si>
  <si>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</si>
  <si>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</si>
  <si>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</si>
  <si>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</si>
  <si>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</si>
  <si>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</si>
  <si>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</si>
  <si>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</si>
  <si>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</si>
  <si>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</si>
  <si>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</si>
  <si>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</si>
  <si>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</si>
  <si>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</si>
  <si>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</si>
  <si>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</si>
  <si>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</si>
  <si>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</si>
  <si>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</si>
  <si>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</si>
  <si>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</si>
  <si>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</si>
  <si>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</si>
  <si>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</si>
  <si>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</si>
  <si>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</si>
  <si>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</si>
  <si>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</si>
  <si>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</si>
  <si>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</si>
  <si>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</si>
  <si>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</si>
  <si>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</si>
  <si>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</si>
  <si>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</si>
  <si>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</si>
  <si>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</si>
  <si>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</si>
  <si>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</si>
  <si>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</si>
  <si>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</si>
  <si>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</si>
  <si>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</si>
  <si>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</si>
  <si>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</si>
  <si>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</si>
  <si>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</si>
  <si>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</si>
  <si>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</si>
  <si>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</si>
  <si>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</si>
  <si>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</si>
  <si>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</si>
  <si>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</si>
  <si>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</si>
  <si>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</si>
  <si>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</si>
  <si>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</si>
  <si>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</si>
  <si>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</si>
  <si>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</si>
  <si>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</si>
  <si>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</si>
  <si>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</si>
  <si>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</si>
  <si>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</si>
  <si>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</si>
  <si>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</si>
  <si>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</si>
  <si>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</si>
  <si>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</si>
  <si>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</si>
  <si>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</si>
  <si>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</si>
  <si>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</si>
  <si>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</si>
  <si>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</si>
  <si>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</si>
  <si>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</si>
  <si>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</si>
  <si>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</si>
  <si>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</si>
  <si>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</si>
  <si>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</si>
  <si>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</si>
  <si>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</si>
  <si>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</si>
  <si>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</si>
  <si>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</si>
  <si>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</si>
  <si>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</si>
  <si>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</si>
  <si>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</si>
  <si>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</si>
  <si>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</si>
  <si>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</si>
  <si>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</si>
  <si>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</si>
  <si>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</si>
  <si>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</si>
  <si>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</si>
  <si>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</si>
  <si>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</si>
  <si>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</si>
  <si>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</si>
  <si>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</si>
  <si>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</si>
  <si>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</si>
  <si>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</si>
  <si>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</si>
  <si>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</si>
  <si>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</si>
  <si>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</si>
  <si>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</si>
  <si>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</si>
  <si>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</si>
  <si>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</si>
  <si>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</si>
  <si>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</si>
  <si>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</si>
  <si>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</si>
  <si>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</si>
  <si>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</si>
  <si>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</si>
  <si>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</si>
  <si>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</si>
  <si>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</si>
  <si>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</si>
  <si>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</si>
  <si>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</si>
  <si>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</si>
  <si>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</si>
  <si>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</si>
  <si>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</si>
  <si>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</si>
  <si>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</si>
  <si>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</si>
  <si>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</si>
  <si>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</si>
  <si>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</si>
  <si>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</si>
  <si>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</si>
  <si>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</si>
  <si>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</si>
  <si>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</si>
  <si>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</si>
  <si>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</si>
  <si>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</si>
  <si>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</si>
  <si>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</si>
  <si>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</si>
  <si>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</si>
  <si>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</si>
  <si>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</si>
  <si>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</si>
  <si>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</si>
  <si>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</si>
  <si>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</si>
  <si>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</si>
  <si>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</si>
  <si>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</si>
  <si>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</si>
  <si>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</si>
  <si>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</si>
  <si>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</si>
  <si>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</si>
  <si>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</si>
  <si>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</si>
  <si>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</si>
  <si>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</si>
  <si>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</si>
  <si>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</si>
  <si>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</si>
  <si>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</si>
  <si>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</si>
  <si>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</si>
  <si>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</si>
  <si>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</si>
  <si>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</si>
  <si>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</si>
  <si>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</si>
  <si>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</si>
  <si>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</si>
  <si>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</si>
  <si>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</si>
  <si>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</si>
  <si>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</si>
  <si>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</si>
  <si>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</si>
  <si>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</si>
  <si>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</si>
  <si>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</si>
  <si>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</si>
  <si>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</si>
  <si>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</si>
  <si>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</si>
  <si>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</si>
  <si>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</si>
  <si>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</si>
  <si>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</si>
  <si>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</si>
  <si>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</si>
  <si>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</si>
  <si>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</si>
  <si>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</si>
  <si>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</si>
  <si>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</si>
  <si>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</si>
  <si>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</si>
  <si>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</si>
  <si>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</si>
  <si>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</si>
  <si>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</si>
  <si>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</si>
  <si>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</si>
  <si>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</si>
  <si>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</si>
  <si>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</si>
  <si>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</si>
  <si>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</si>
  <si>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</si>
  <si>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</si>
  <si>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</si>
  <si>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</si>
  <si>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</si>
  <si>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</si>
  <si>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</si>
  <si>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</si>
  <si>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</si>
  <si>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</si>
  <si>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</si>
  <si>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</si>
  <si>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</si>
  <si>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</si>
  <si>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</si>
  <si>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</si>
  <si>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</si>
  <si>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</si>
  <si>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</si>
  <si>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</si>
  <si>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</si>
  <si>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</si>
  <si>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</si>
  <si>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</si>
  <si>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</si>
  <si>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</si>
  <si>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</si>
  <si>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</si>
  <si>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</si>
  <si>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</si>
  <si>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</si>
  <si>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</si>
  <si>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</si>
  <si>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</si>
  <si>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</si>
  <si>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</si>
  <si>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</si>
  <si>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</si>
  <si>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</si>
  <si>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</si>
  <si>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</si>
  <si>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</si>
  <si>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</si>
  <si>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</si>
  <si>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</si>
  <si>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</si>
  <si>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</si>
  <si>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</si>
  <si>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</si>
  <si>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</si>
  <si>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</si>
  <si>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</si>
  <si>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</si>
  <si>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</si>
  <si>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</si>
  <si>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</si>
  <si>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</si>
  <si>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</si>
  <si>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</si>
  <si>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</si>
  <si>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</si>
  <si>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</si>
  <si>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</si>
  <si>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</si>
  <si>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</si>
  <si>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</si>
  <si>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</si>
  <si>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</si>
  <si>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</si>
  <si>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</si>
  <si>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</si>
  <si>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</si>
  <si>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</si>
  <si>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</si>
  <si>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</si>
  <si>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</si>
  <si>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</si>
  <si>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</si>
  <si>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</si>
  <si>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</si>
  <si>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</si>
  <si>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</si>
  <si>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</si>
  <si>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</si>
  <si>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</si>
  <si>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</si>
  <si>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</si>
  <si>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</si>
  <si>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</si>
  <si>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</si>
  <si>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</si>
  <si>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</si>
  <si>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</si>
  <si>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</si>
  <si>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</si>
  <si>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</si>
  <si>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</si>
  <si>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</si>
  <si>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</si>
  <si>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</si>
  <si>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</si>
  <si>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</si>
  <si>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</si>
  <si>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</si>
  <si>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</si>
  <si>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</si>
  <si>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</si>
  <si>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</si>
  <si>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</si>
  <si>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</si>
  <si>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</si>
  <si>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</si>
  <si>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</si>
  <si>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</si>
  <si>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</si>
  <si>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</si>
  <si>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</si>
  <si>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</si>
  <si>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</si>
  <si>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</si>
  <si>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</si>
  <si>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</si>
  <si>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</si>
  <si>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</si>
  <si>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</si>
  <si>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</si>
  <si>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</si>
  <si>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</si>
  <si>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</si>
  <si>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</si>
  <si>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</si>
  <si>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</si>
  <si>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</si>
  <si>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</si>
  <si>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</si>
  <si>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</si>
  <si>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</si>
  <si>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</si>
  <si>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</si>
  <si>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</si>
  <si>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</si>
  <si>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</si>
  <si>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</si>
  <si>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</si>
  <si>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</si>
  <si>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</si>
  <si>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</si>
  <si>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</si>
  <si>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</si>
  <si>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</si>
  <si>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</si>
  <si>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</si>
  <si>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</si>
  <si>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</si>
  <si>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</si>
  <si>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</si>
  <si>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</si>
  <si>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</si>
  <si>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</si>
  <si>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</si>
  <si>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</si>
  <si>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</si>
  <si>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</si>
  <si>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</si>
  <si>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</si>
  <si>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</si>
  <si>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</si>
  <si>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</si>
  <si>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</si>
  <si>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</si>
  <si>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</si>
  <si>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</si>
  <si>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</si>
  <si>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</si>
  <si>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</si>
  <si>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</si>
  <si>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</si>
  <si>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</si>
  <si>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</si>
  <si>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</si>
  <si>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</si>
  <si>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</si>
  <si>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</si>
  <si>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</si>
  <si>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</si>
  <si>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</si>
  <si>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</si>
  <si>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</si>
  <si>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</si>
  <si>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</si>
  <si>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</si>
  <si>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</si>
  <si>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</si>
  <si>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</si>
  <si>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</si>
  <si>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</si>
  <si>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</si>
  <si>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</si>
  <si>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</si>
  <si>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</si>
  <si>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</si>
  <si>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</si>
  <si>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</si>
  <si>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</si>
  <si>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</si>
  <si>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</si>
  <si>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</si>
  <si>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</si>
  <si>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</si>
  <si>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</si>
  <si>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</si>
  <si>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</si>
  <si>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</si>
  <si>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</si>
  <si>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</si>
  <si>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</si>
  <si>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</si>
  <si>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</si>
  <si>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</si>
  <si>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</si>
  <si>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</si>
  <si>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</si>
  <si>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</si>
  <si>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</si>
  <si>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</si>
  <si>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</si>
  <si>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</si>
  <si>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</si>
  <si>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</si>
  <si>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</si>
  <si>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</si>
  <si>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</si>
  <si>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</si>
  <si>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</si>
  <si>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</si>
  <si>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</si>
  <si>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</si>
  <si>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</si>
  <si>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</si>
  <si>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</si>
  <si>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</si>
  <si>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</si>
  <si>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</si>
  <si>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</si>
  <si>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</si>
  <si>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</si>
  <si>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</si>
  <si>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</si>
  <si>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</si>
  <si>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</si>
  <si>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</si>
  <si>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</si>
  <si>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</si>
  <si>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</si>
  <si>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</si>
  <si>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</si>
  <si>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</si>
  <si>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</si>
  <si>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</si>
  <si>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</si>
  <si>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</si>
  <si>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</si>
  <si>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</si>
  <si>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</si>
  <si>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</si>
  <si>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</si>
  <si>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</si>
  <si>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</si>
  <si>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</si>
  <si>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</si>
  <si>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</si>
  <si>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</si>
  <si>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</si>
  <si>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</si>
  <si>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</si>
  <si>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</si>
  <si>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</si>
  <si>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</si>
  <si>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</si>
  <si>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</si>
  <si>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</si>
  <si>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</si>
  <si>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</si>
  <si>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</si>
  <si>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</si>
  <si>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</si>
  <si>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</si>
  <si>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</si>
  <si>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</si>
  <si>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</si>
  <si>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</si>
  <si>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</si>
  <si>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</si>
  <si>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</si>
  <si>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</si>
  <si>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</si>
  <si>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</si>
  <si>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</si>
  <si>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</si>
  <si>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</si>
  <si>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</si>
  <si>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</si>
  <si>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</si>
  <si>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</si>
  <si>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</si>
  <si>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</si>
  <si>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</si>
  <si>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</si>
  <si>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</si>
  <si>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</si>
  <si>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</si>
  <si>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</si>
  <si>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</si>
  <si>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</si>
  <si>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</si>
  <si>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</si>
  <si>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</si>
  <si>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</si>
  <si>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</si>
  <si>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</si>
  <si>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</si>
  <si>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</si>
  <si>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</si>
  <si>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</si>
  <si>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</si>
  <si>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</si>
  <si>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</si>
  <si>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</si>
  <si>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</si>
  <si>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</si>
  <si>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</si>
  <si>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</si>
  <si>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</si>
  <si>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</si>
  <si>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</si>
  <si>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</si>
  <si>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</si>
  <si>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</si>
  <si>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</si>
  <si>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</si>
  <si>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</si>
  <si>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</si>
  <si>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</si>
  <si>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</si>
  <si>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</si>
  <si>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</si>
  <si>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</si>
  <si>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</si>
  <si>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</si>
  <si>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</si>
  <si>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</si>
  <si>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</si>
  <si>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</si>
  <si>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</si>
  <si>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</si>
  <si>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</si>
  <si>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</si>
  <si>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</si>
  <si>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</si>
  <si>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</si>
  <si>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</si>
  <si>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</si>
  <si>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</si>
  <si>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</si>
  <si>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</si>
  <si>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</si>
  <si>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</si>
  <si>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</si>
  <si>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</si>
  <si>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</si>
  <si>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</si>
  <si>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</si>
  <si>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</si>
  <si>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</si>
  <si>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</si>
  <si>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</si>
  <si>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</si>
  <si>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</si>
  <si>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</si>
  <si>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</si>
  <si>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</si>
  <si>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</si>
  <si>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</si>
  <si>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</si>
  <si>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</si>
  <si>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</si>
  <si>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</si>
  <si>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</si>
  <si>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</si>
  <si>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</si>
  <si>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</si>
  <si>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</si>
  <si>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</si>
  <si>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</si>
  <si>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</si>
  <si>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</si>
  <si>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</si>
  <si>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</si>
  <si>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</si>
  <si>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</si>
  <si>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</si>
  <si>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</si>
  <si>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</si>
  <si>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</si>
  <si>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</si>
  <si>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</si>
  <si>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</si>
  <si>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</si>
  <si>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</si>
  <si>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</si>
  <si>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</si>
  <si>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</si>
  <si>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</si>
  <si>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</si>
  <si>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</si>
  <si>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</si>
  <si>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</si>
  <si>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</si>
  <si>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</si>
  <si>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</si>
  <si>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</si>
  <si>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</si>
  <si>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</si>
  <si>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</si>
  <si>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</si>
  <si>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</si>
  <si>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</si>
  <si>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</si>
  <si>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</si>
  <si>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</si>
  <si>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</si>
  <si>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</si>
  <si>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</si>
  <si>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</si>
  <si>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</si>
  <si>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</si>
  <si>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</si>
  <si>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</si>
  <si>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</si>
  <si>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</si>
  <si>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</si>
  <si>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</si>
  <si>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</si>
  <si>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</si>
  <si>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</si>
  <si>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</si>
  <si>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</si>
  <si>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</si>
  <si>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</si>
  <si>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</si>
  <si>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</si>
  <si>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</si>
  <si>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</si>
  <si>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</si>
  <si>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</si>
  <si>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</si>
  <si>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</si>
  <si>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</si>
  <si>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</si>
  <si>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</si>
  <si>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</si>
  <si>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</si>
  <si>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</si>
  <si>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</si>
  <si>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</si>
  <si>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</si>
  <si>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</si>
  <si>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</si>
  <si>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</si>
  <si>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</si>
  <si>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</si>
  <si>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</si>
  <si>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</si>
  <si>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</si>
  <si>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</si>
  <si>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</si>
  <si>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</si>
  <si>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</si>
  <si>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</si>
  <si>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</si>
  <si>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</si>
  <si>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</si>
  <si>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</si>
  <si>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</si>
  <si>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</si>
  <si>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</si>
  <si>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</si>
  <si>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</si>
  <si>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</si>
  <si>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</si>
  <si>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</si>
  <si>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</si>
  <si>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</si>
  <si>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</si>
  <si>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</si>
  <si>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</si>
  <si>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</si>
  <si>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</si>
  <si>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</si>
  <si>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</si>
  <si>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</si>
  <si>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</si>
  <si>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</si>
  <si>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</si>
  <si>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</si>
  <si>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</si>
  <si>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</si>
  <si>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</si>
  <si>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</si>
  <si>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</si>
  <si>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</si>
  <si>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</si>
  <si>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</si>
  <si>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</si>
  <si>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</si>
  <si>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</si>
  <si>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</si>
  <si>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</si>
  <si>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</si>
  <si>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</si>
  <si>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</si>
  <si>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</si>
  <si>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</si>
  <si>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</si>
  <si>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</si>
  <si>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</si>
  <si>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</si>
  <si>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</si>
  <si>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</si>
  <si>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</si>
  <si>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</si>
  <si>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</si>
  <si>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</si>
  <si>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</si>
  <si>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</si>
  <si>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</si>
  <si>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</si>
  <si>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</si>
  <si>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</si>
  <si>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</si>
  <si>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</si>
  <si>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</si>
  <si>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</si>
  <si>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</si>
  <si>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</si>
  <si>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</si>
  <si>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</si>
  <si>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</si>
  <si>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</si>
  <si>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</si>
  <si>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</si>
  <si>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</si>
  <si>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</si>
  <si>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</si>
  <si>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</si>
  <si>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</si>
  <si>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</si>
  <si>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</si>
  <si>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</si>
  <si>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</si>
  <si>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</si>
  <si>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</si>
  <si>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</si>
  <si>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</si>
  <si>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</si>
  <si>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</si>
  <si>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</si>
  <si>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</si>
  <si>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</si>
  <si>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</si>
  <si>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</si>
  <si>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</si>
  <si>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</si>
  <si>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</si>
  <si>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</si>
  <si>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</si>
  <si>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</si>
  <si>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</si>
  <si>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</si>
  <si>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</si>
  <si>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</si>
  <si>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</si>
  <si>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</si>
  <si>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</si>
  <si>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</si>
  <si>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</si>
  <si>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</si>
  <si>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</si>
  <si>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</si>
  <si>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</si>
  <si>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</si>
  <si>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</si>
  <si>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</si>
  <si>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</si>
  <si>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</si>
  <si>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</si>
  <si>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</si>
  <si>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</si>
  <si>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</si>
  <si>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</si>
  <si>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</si>
  <si>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</si>
  <si>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</si>
  <si>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</si>
  <si>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</si>
  <si>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</si>
  <si>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</si>
  <si>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</si>
  <si>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</si>
  <si>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</si>
  <si>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</si>
  <si>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</si>
  <si>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</si>
  <si>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</si>
  <si>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</si>
  <si>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</si>
  <si>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</si>
  <si>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</si>
  <si>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</si>
  <si>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</si>
  <si>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</si>
  <si>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</si>
  <si>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</si>
  <si>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</si>
  <si>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</si>
  <si>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</si>
  <si>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</si>
  <si>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</si>
  <si>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</si>
  <si>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</si>
  <si>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</si>
  <si>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</si>
  <si>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</si>
  <si>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</si>
  <si>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</si>
  <si>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</si>
  <si>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</si>
  <si>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</si>
  <si>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</si>
  <si>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</si>
  <si>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</si>
  <si>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</si>
  <si>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</si>
  <si>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</si>
  <si>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</si>
  <si>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</si>
  <si>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</si>
  <si>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</si>
  <si>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</si>
  <si>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</si>
  <si>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</si>
  <si>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</si>
  <si>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</si>
  <si>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</si>
  <si>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</si>
  <si>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</si>
  <si>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</si>
  <si>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</si>
  <si>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</si>
  <si>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</si>
  <si>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</si>
  <si>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</si>
  <si>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</si>
  <si>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</si>
  <si>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</si>
  <si>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</si>
  <si>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</si>
  <si>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</si>
  <si>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</si>
  <si>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</si>
  <si>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</si>
  <si>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</si>
  <si>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</si>
  <si>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</si>
  <si>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</si>
  <si>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</si>
  <si>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</si>
  <si>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</si>
  <si>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</si>
  <si>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</si>
  <si>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</si>
  <si>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</si>
  <si>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</si>
  <si>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</si>
  <si>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</si>
  <si>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</si>
  <si>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</si>
  <si>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</si>
  <si>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</si>
  <si>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</si>
  <si>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</si>
  <si>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</si>
  <si>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</si>
  <si>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</si>
  <si>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</si>
  <si>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</si>
  <si>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</si>
  <si>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</si>
  <si>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</si>
  <si>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</si>
  <si>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</si>
  <si>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</si>
  <si>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</si>
  <si>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</si>
  <si>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</si>
  <si>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</si>
  <si>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</si>
  <si>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</si>
  <si>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</si>
  <si>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</si>
  <si>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</si>
  <si>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</si>
  <si>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</si>
  <si>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</si>
  <si>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</si>
  <si>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</si>
  <si>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</si>
  <si>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</si>
  <si>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</si>
  <si>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</si>
  <si>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</si>
  <si>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</si>
  <si>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</si>
  <si>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</si>
  <si>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</si>
  <si>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</si>
  <si>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</si>
  <si>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</si>
  <si>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</si>
  <si>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</si>
  <si>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</si>
  <si>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</si>
  <si>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</si>
  <si>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</si>
  <si>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</si>
  <si>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</si>
  <si>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</si>
  <si>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</si>
  <si>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</si>
  <si>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</si>
  <si>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</si>
  <si>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</si>
  <si>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</si>
  <si>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</si>
  <si>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</si>
  <si>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</si>
  <si>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</si>
  <si>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</si>
  <si>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</si>
  <si>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</si>
  <si>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</si>
  <si>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</si>
  <si>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</si>
  <si>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</si>
  <si>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</si>
  <si>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</si>
  <si>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</si>
  <si>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</si>
  <si>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</si>
  <si>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</si>
  <si>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</si>
  <si>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</si>
  <si>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</si>
  <si>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</si>
  <si>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</si>
  <si>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</si>
  <si>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</si>
  <si>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</si>
  <si>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</si>
  <si>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</si>
  <si>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</si>
  <si>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</si>
  <si>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</si>
  <si>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</si>
  <si>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</si>
  <si>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</si>
  <si>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</si>
  <si>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</si>
  <si>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</si>
  <si>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</si>
  <si>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</si>
  <si>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</si>
  <si>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</si>
  <si>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</si>
  <si>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</si>
  <si>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</si>
  <si>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</si>
  <si>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</si>
  <si>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</si>
  <si>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</si>
  <si>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</si>
  <si>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</si>
  <si>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</si>
  <si>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</si>
  <si>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</si>
  <si>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</si>
  <si>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</si>
  <si>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</si>
  <si>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</si>
  <si>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</si>
  <si>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</si>
  <si>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</si>
  <si>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</si>
  <si>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</si>
  <si>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</si>
  <si>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</si>
  <si>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</si>
  <si>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</si>
  <si>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</si>
  <si>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</si>
  <si>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</si>
  <si>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</si>
  <si>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</si>
  <si>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</si>
  <si>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</si>
  <si>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</si>
  <si>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</si>
  <si>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</si>
  <si>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</si>
  <si>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</si>
  <si>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</si>
  <si>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</si>
  <si>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</si>
  <si>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</si>
  <si>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</si>
  <si>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</si>
  <si>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</si>
  <si>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</si>
  <si>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</si>
  <si>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</si>
  <si>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</si>
  <si>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</si>
  <si>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</si>
  <si>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</si>
  <si>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</si>
  <si>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</si>
  <si>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</si>
  <si>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</si>
  <si>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</si>
  <si>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</si>
  <si>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</si>
  <si>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</si>
  <si>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</si>
  <si>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</si>
  <si>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</si>
  <si>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</si>
  <si>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</si>
  <si>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</si>
  <si>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</si>
  <si>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</si>
  <si>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</si>
  <si>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</si>
  <si>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</si>
  <si>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</si>
  <si>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</si>
  <si>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</si>
  <si>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</si>
  <si>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</si>
  <si>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</si>
  <si>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</si>
  <si>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</si>
  <si>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</si>
  <si>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</si>
  <si>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</si>
  <si>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</si>
  <si>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</si>
  <si>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</si>
  <si>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</si>
  <si>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</si>
  <si>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</si>
  <si>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</si>
  <si>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</si>
  <si>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</si>
  <si>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</si>
  <si>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</si>
  <si>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</si>
  <si>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</si>
  <si>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</si>
  <si>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</si>
  <si>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</si>
  <si>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</si>
  <si>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</si>
  <si>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</si>
  <si>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</si>
  <si>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</si>
  <si>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</si>
  <si>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</si>
  <si>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</si>
  <si>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</si>
  <si>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</si>
  <si>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</si>
  <si>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</si>
  <si>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</si>
  <si>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</si>
  <si>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</si>
  <si>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</si>
  <si>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</si>
  <si>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</si>
  <si>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</si>
  <si>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</si>
  <si>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</si>
  <si>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</si>
  <si>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</si>
  <si>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</si>
  <si>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</si>
  <si>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</si>
  <si>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</si>
  <si>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</si>
  <si>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</si>
  <si>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</si>
  <si>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</si>
  <si>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</si>
  <si>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</si>
  <si>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</si>
  <si>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</si>
  <si>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</si>
  <si>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</si>
  <si>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</si>
  <si>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</si>
  <si>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</si>
  <si>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</si>
  <si>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</si>
  <si>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</si>
  <si>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</si>
  <si>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</si>
  <si>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</si>
  <si>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</si>
  <si>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</si>
  <si>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</si>
  <si>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</si>
  <si>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</si>
  <si>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</si>
  <si>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</si>
  <si>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</si>
  <si>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</si>
  <si>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</si>
  <si>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</si>
  <si>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</si>
  <si>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</si>
  <si>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</si>
  <si>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</si>
  <si>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</si>
  <si>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</si>
  <si>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</si>
  <si>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</si>
  <si>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</si>
  <si>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</si>
  <si>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</si>
  <si>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</si>
  <si>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</si>
  <si>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</si>
  <si>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</si>
  <si>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</si>
  <si>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</si>
  <si>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</si>
  <si>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</si>
  <si>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</si>
  <si>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</si>
  <si>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</si>
  <si>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</si>
  <si>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</si>
  <si>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</si>
  <si>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</si>
  <si>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</si>
  <si>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</si>
  <si>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</si>
  <si>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</si>
  <si>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</si>
  <si>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</si>
  <si>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</si>
  <si>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</si>
  <si>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</si>
  <si>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</si>
  <si>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</si>
  <si>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</si>
  <si>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</si>
  <si>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</si>
  <si>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</si>
  <si>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</si>
  <si>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</si>
  <si>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</si>
  <si>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</si>
  <si>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</si>
  <si>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</si>
  <si>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</si>
  <si>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</si>
  <si>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</si>
  <si>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</si>
  <si>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</si>
  <si>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</si>
  <si>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</si>
  <si>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</si>
  <si>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</si>
  <si>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</si>
  <si>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</si>
  <si>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</si>
  <si>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</si>
  <si>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</si>
  <si>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</si>
  <si>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</si>
  <si>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</si>
  <si>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</si>
  <si>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</si>
  <si>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</si>
  <si>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</si>
  <si>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</si>
  <si>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</si>
  <si>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</si>
  <si>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</si>
  <si>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</si>
  <si>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</si>
  <si>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</si>
  <si>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</si>
  <si>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</si>
  <si>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</si>
  <si>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</si>
  <si>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</si>
  <si>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</si>
  <si>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</si>
  <si>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</si>
  <si>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</si>
  <si>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</si>
  <si>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</si>
  <si>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</si>
  <si>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</si>
  <si>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</si>
  <si>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</si>
  <si>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</si>
  <si>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</si>
  <si>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</si>
  <si>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</si>
  <si>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</si>
  <si>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</si>
  <si>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</si>
  <si>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</si>
  <si>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</si>
  <si>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</si>
  <si>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</si>
  <si>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</si>
  <si>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</si>
  <si>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</si>
  <si>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</si>
  <si>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</si>
  <si>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</si>
  <si>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</si>
  <si>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</si>
  <si>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</si>
  <si>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</si>
  <si>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</si>
  <si>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</si>
  <si>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</si>
  <si>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</si>
  <si>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</si>
  <si>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</si>
  <si>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</si>
  <si>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</si>
  <si>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</si>
  <si>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</si>
  <si>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</si>
  <si>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</si>
  <si>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</si>
  <si>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</si>
  <si>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</si>
  <si>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</si>
  <si>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</si>
  <si>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</si>
  <si>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</si>
  <si>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</si>
  <si>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</si>
  <si>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</si>
  <si>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</si>
  <si>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</si>
  <si>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</si>
  <si>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</si>
  <si>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</si>
  <si>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</si>
  <si>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</si>
  <si>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</si>
  <si>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</si>
  <si>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</si>
  <si>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</si>
  <si>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</si>
  <si>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</si>
  <si>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</si>
  <si>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</si>
  <si>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</si>
  <si>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</si>
  <si>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</si>
  <si>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</si>
  <si>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</si>
  <si>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</si>
  <si>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</si>
  <si>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</si>
  <si>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</si>
  <si>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</si>
  <si>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</si>
  <si>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</si>
  <si>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</si>
  <si>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</si>
  <si>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</si>
  <si>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</si>
  <si>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</si>
  <si>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</si>
  <si>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</si>
  <si>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</si>
  <si>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</si>
  <si>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</si>
  <si>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</si>
  <si>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</si>
  <si>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</si>
  <si>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</si>
  <si>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</si>
  <si>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</si>
  <si>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</si>
  <si>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</si>
  <si>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</si>
  <si>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</si>
  <si>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</si>
  <si>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</si>
  <si>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</si>
  <si>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</si>
  <si>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</si>
  <si>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</si>
  <si>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</si>
  <si>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</si>
  <si>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</si>
  <si>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</si>
  <si>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</si>
  <si>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</si>
  <si>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</si>
  <si>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</si>
  <si>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</si>
  <si>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</si>
  <si>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</si>
  <si>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</si>
  <si>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</si>
  <si>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</si>
  <si>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</si>
  <si>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</si>
  <si>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</si>
  <si>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</si>
  <si>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</si>
  <si>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</si>
  <si>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</si>
  <si>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</si>
  <si>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</si>
  <si>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</si>
  <si>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</si>
  <si>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</si>
  <si>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</si>
  <si>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</si>
  <si>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</si>
  <si>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</si>
  <si>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</si>
  <si>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</si>
  <si>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</si>
  <si>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</si>
  <si>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</si>
  <si>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</si>
  <si>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</si>
  <si>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</si>
  <si>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</si>
  <si>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</si>
  <si>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</si>
  <si>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</si>
  <si>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</si>
  <si>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</si>
  <si>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</si>
  <si>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</si>
  <si>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</si>
  <si>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</si>
  <si>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</si>
  <si>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</si>
  <si>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</si>
  <si>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</si>
  <si>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</si>
  <si>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</si>
  <si>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</si>
  <si>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</si>
  <si>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</si>
  <si>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</si>
  <si>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</si>
  <si>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</si>
  <si>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</si>
  <si>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</si>
  <si>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</si>
  <si>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</si>
  <si>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</si>
  <si>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</si>
  <si>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</si>
  <si>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</si>
  <si>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</si>
  <si>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</si>
  <si>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</si>
  <si>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</si>
  <si>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</si>
  <si>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</si>
  <si>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</si>
  <si>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</si>
  <si>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</si>
  <si>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</si>
  <si>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</si>
  <si>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</si>
  <si>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</si>
  <si>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</si>
  <si>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</si>
  <si>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</si>
  <si>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</si>
  <si>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</si>
  <si>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</si>
  <si>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</si>
  <si>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</si>
  <si>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</si>
  <si>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</si>
  <si>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</si>
  <si>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</si>
  <si>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</si>
  <si>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</si>
  <si>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</si>
  <si>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</si>
  <si>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</si>
  <si>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</si>
  <si>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</si>
  <si>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</si>
  <si>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</si>
  <si>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</si>
  <si>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</si>
  <si>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</si>
  <si>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</si>
  <si>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</si>
  <si>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</si>
  <si>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</si>
  <si>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</si>
  <si>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</si>
  <si>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</si>
  <si>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</si>
  <si>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</si>
  <si>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</si>
  <si>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</si>
  <si>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</si>
  <si>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</si>
  <si>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</si>
  <si>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</si>
  <si>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</si>
  <si>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</si>
  <si>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</si>
  <si>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</si>
  <si>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</si>
  <si>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</si>
  <si>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</si>
  <si>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</si>
  <si>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</si>
  <si>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</si>
  <si>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</si>
  <si>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</si>
  <si>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</si>
  <si>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</si>
  <si>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</si>
  <si>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</si>
  <si>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</si>
  <si>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</si>
  <si>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</si>
  <si>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</si>
  <si>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</si>
  <si>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</si>
  <si>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</si>
  <si>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</si>
  <si>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</si>
  <si>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</si>
  <si>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</si>
  <si>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</si>
  <si>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</si>
  <si>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</si>
  <si>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</si>
  <si>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</si>
  <si>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</si>
  <si>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</si>
  <si>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</si>
  <si>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</si>
  <si>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</si>
  <si>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</si>
  <si>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</si>
  <si>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</si>
  <si>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</si>
  <si>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</si>
  <si>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</si>
  <si>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</si>
  <si>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</si>
  <si>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</si>
  <si>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</si>
  <si>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</si>
  <si>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</si>
  <si>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</si>
  <si>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</si>
  <si>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</si>
  <si>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</si>
  <si>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</si>
  <si>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</si>
  <si>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</si>
  <si>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</si>
  <si>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</si>
  <si>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</si>
  <si>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</si>
  <si>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</si>
  <si>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</si>
  <si>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</si>
  <si>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</si>
  <si>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</si>
  <si>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</si>
  <si>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</si>
  <si>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</si>
  <si>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</si>
  <si>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</si>
  <si>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</si>
  <si>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</si>
  <si>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</si>
  <si>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</si>
  <si>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</si>
  <si>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</si>
  <si>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</si>
  <si>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</si>
  <si>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</si>
  <si>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</si>
  <si>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</si>
  <si>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</si>
  <si>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</si>
  <si>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</si>
  <si>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</si>
  <si>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</si>
  <si>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</si>
  <si>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</si>
  <si>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</si>
  <si>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</si>
  <si>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</si>
  <si>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</si>
  <si>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</si>
  <si>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</si>
  <si>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</si>
  <si>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</si>
  <si>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</si>
  <si>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</si>
  <si>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</si>
  <si>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</si>
  <si>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</si>
  <si>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</si>
  <si>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</si>
  <si>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</si>
  <si>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</si>
  <si>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</si>
  <si>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</si>
  <si>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</si>
  <si>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</si>
  <si>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</si>
  <si>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</si>
  <si>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</si>
  <si>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</si>
  <si>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</si>
  <si>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</si>
  <si>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</si>
  <si>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</si>
  <si>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</si>
  <si>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</si>
  <si>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</si>
  <si>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</si>
  <si>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</si>
  <si>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</si>
  <si>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</si>
  <si>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</si>
  <si>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</si>
  <si>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</si>
  <si>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</si>
  <si>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</si>
  <si>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</si>
  <si>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</si>
  <si>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</si>
  <si>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</si>
  <si>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</si>
  <si>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</si>
  <si>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</si>
  <si>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</si>
  <si>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</si>
  <si>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</si>
  <si>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</si>
  <si>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</si>
  <si>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</si>
  <si>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</si>
  <si>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</si>
  <si>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</si>
  <si>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</si>
  <si>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</si>
  <si>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</si>
  <si>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</si>
  <si>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</si>
  <si>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</si>
  <si>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</si>
  <si>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</si>
  <si>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</si>
  <si>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</si>
  <si>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</si>
  <si>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</si>
  <si>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</si>
  <si>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</si>
  <si>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</si>
  <si>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</si>
  <si>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</si>
  <si>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</si>
  <si>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</si>
  <si>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</si>
  <si>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</si>
  <si>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</si>
  <si>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</si>
  <si>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</si>
  <si>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</si>
  <si>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</si>
  <si>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</si>
  <si>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</si>
  <si>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</si>
  <si>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</si>
  <si>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</si>
  <si>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</si>
  <si>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</si>
  <si>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</si>
  <si>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</si>
  <si>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</si>
  <si>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</si>
  <si>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</si>
  <si>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</si>
  <si>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</si>
  <si>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</si>
  <si>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</si>
  <si>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</si>
  <si>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</si>
  <si>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</si>
  <si>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</si>
  <si>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</si>
  <si>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</si>
  <si>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</si>
  <si>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</si>
  <si>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</si>
  <si>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</si>
  <si>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</si>
  <si>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</si>
  <si>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</si>
  <si>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</si>
  <si>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</si>
  <si>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</si>
  <si>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</si>
  <si>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</si>
  <si>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</si>
  <si>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</si>
  <si>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</si>
  <si>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</si>
  <si>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</si>
  <si>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</si>
  <si>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</si>
  <si>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</si>
  <si>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</si>
  <si>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</si>
  <si>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</si>
  <si>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</si>
  <si>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</si>
  <si>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</si>
  <si>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</si>
  <si>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</si>
  <si>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</si>
  <si>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</si>
  <si>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</si>
  <si>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</si>
  <si>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</si>
  <si>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</si>
  <si>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</si>
  <si>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</si>
  <si>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</si>
  <si>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</si>
  <si>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</si>
  <si>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</si>
  <si>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</si>
  <si>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</si>
  <si>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</si>
  <si>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</si>
  <si>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</si>
  <si>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</si>
  <si>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</si>
  <si>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</si>
  <si>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</si>
  <si>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</si>
  <si>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</si>
  <si>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</si>
  <si>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</si>
  <si>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</si>
  <si>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</si>
  <si>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</si>
  <si>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</si>
  <si>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</si>
  <si>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</si>
  <si>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</si>
  <si>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</si>
  <si>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</si>
  <si>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</si>
  <si>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</si>
  <si>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</si>
  <si>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</si>
  <si>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</si>
  <si>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</si>
  <si>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</si>
  <si>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</si>
  <si>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</si>
  <si>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</si>
  <si>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</si>
  <si>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</si>
  <si>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</si>
  <si>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</si>
  <si>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</si>
  <si>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</si>
  <si>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</si>
  <si>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</si>
  <si>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</si>
  <si>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</si>
  <si>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</si>
  <si>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</si>
  <si>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</si>
  <si>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</si>
  <si>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</si>
  <si>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</si>
  <si>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</si>
  <si>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</si>
  <si>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</si>
  <si>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</si>
  <si>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</si>
  <si>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</si>
  <si>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</si>
  <si>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</si>
  <si>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</si>
  <si>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</si>
  <si>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</si>
  <si>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</si>
  <si>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</si>
  <si>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</si>
  <si>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</si>
  <si>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</si>
  <si>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</si>
  <si>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</si>
  <si>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</si>
  <si>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</si>
  <si>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</si>
  <si>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</si>
  <si>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</si>
  <si>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</si>
  <si>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</si>
  <si>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</si>
  <si>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</si>
  <si>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</si>
  <si>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</si>
  <si>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</si>
  <si>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</si>
  <si>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</si>
  <si>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</si>
  <si>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</si>
  <si>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</si>
  <si>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</si>
  <si>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</si>
  <si>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</si>
  <si>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</si>
  <si>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</si>
  <si>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</si>
  <si>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</si>
  <si>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</si>
  <si>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</si>
  <si>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</si>
  <si>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</si>
  <si>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</si>
  <si>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</si>
  <si>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</si>
  <si>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</si>
  <si>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</si>
  <si>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</si>
  <si>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</si>
  <si>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</si>
  <si>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</si>
  <si>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</si>
  <si>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</si>
  <si>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</si>
  <si>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</si>
  <si>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</si>
  <si>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</si>
  <si>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</si>
  <si>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</si>
  <si>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</si>
  <si>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</si>
  <si>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</si>
  <si>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</si>
  <si>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</si>
  <si>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</si>
  <si>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</si>
  <si>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</si>
  <si>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</si>
  <si>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</si>
  <si>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</si>
  <si>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</si>
  <si>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</si>
  <si>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</si>
  <si>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</si>
  <si>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</si>
  <si>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</si>
  <si>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</si>
  <si>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</si>
  <si>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</si>
  <si>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</si>
  <si>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</si>
  <si>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</si>
  <si>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</si>
  <si>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</si>
  <si>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</si>
  <si>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</si>
  <si>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</si>
  <si>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</si>
  <si>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</si>
  <si>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</si>
  <si>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</si>
  <si>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</si>
  <si>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</si>
  <si>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</si>
  <si>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</si>
  <si>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</si>
  <si>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</si>
  <si>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</si>
  <si>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</si>
  <si>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</si>
  <si>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</si>
  <si>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</si>
  <si>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</si>
  <si>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</si>
  <si>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</si>
  <si>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</si>
  <si>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</si>
  <si>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</si>
  <si>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</si>
  <si>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</si>
  <si>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</si>
  <si>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</si>
  <si>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</si>
  <si>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</si>
  <si>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</si>
  <si>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</si>
  <si>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</si>
  <si>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</si>
  <si>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</si>
  <si>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</si>
  <si>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</si>
  <si>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</si>
  <si>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</si>
  <si>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</si>
  <si>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</si>
  <si>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</si>
  <si>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</si>
  <si>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</si>
  <si>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</si>
  <si>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</si>
  <si>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</si>
  <si>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</si>
  <si>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</si>
  <si>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</si>
  <si>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</si>
  <si>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</si>
  <si>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</si>
  <si>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</si>
  <si>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</si>
  <si>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</si>
  <si>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</si>
  <si>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</si>
  <si>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</si>
  <si>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</si>
  <si>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</si>
  <si>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</si>
  <si>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</si>
  <si>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</si>
  <si>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</si>
  <si>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</si>
  <si>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</si>
  <si>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</si>
  <si>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</si>
  <si>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</si>
  <si>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</si>
  <si>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</si>
  <si>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</si>
  <si>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</si>
  <si>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</si>
  <si>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</si>
  <si>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</si>
  <si>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</si>
  <si>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</si>
  <si>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</si>
  <si>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</si>
  <si>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</si>
  <si>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</si>
  <si>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</si>
  <si>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</si>
  <si>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</si>
  <si>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</si>
  <si>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</si>
  <si>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</si>
  <si>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</si>
  <si>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</si>
  <si>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</si>
  <si>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</si>
  <si>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</si>
  <si>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</si>
  <si>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</si>
  <si>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</si>
  <si>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</si>
  <si>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</si>
  <si>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</si>
  <si>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</si>
  <si>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</si>
  <si>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</si>
  <si>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</si>
  <si>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</si>
  <si>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</si>
  <si>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</si>
  <si>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</si>
  <si>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</si>
  <si>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</si>
  <si>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</si>
  <si>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</si>
  <si>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</si>
  <si>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</si>
  <si>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</si>
  <si>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</si>
  <si>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</si>
  <si>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</si>
  <si>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</si>
  <si>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</si>
  <si>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</si>
  <si>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</si>
  <si>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</si>
  <si>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</si>
  <si>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</si>
  <si>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</si>
  <si>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</si>
  <si>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</si>
  <si>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</si>
  <si>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</si>
  <si>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</si>
  <si>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</si>
  <si>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</si>
  <si>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</si>
  <si>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</si>
  <si>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</si>
  <si>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</si>
  <si>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</si>
  <si>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</si>
  <si>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</si>
  <si>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</si>
  <si>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</si>
  <si>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</si>
  <si>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</si>
  <si>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</si>
  <si>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</si>
  <si>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</si>
  <si>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</si>
  <si>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</si>
  <si>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</si>
  <si>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</si>
  <si>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</si>
  <si>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</si>
  <si>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</si>
  <si>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</si>
  <si>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</si>
  <si>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</si>
  <si>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</si>
  <si>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</si>
  <si>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</si>
  <si>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</si>
  <si>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</si>
  <si>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</si>
  <si>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</si>
  <si>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</si>
  <si>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</si>
  <si>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</si>
  <si>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</si>
  <si>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</si>
  <si>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</si>
  <si>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</si>
  <si>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</si>
  <si>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</si>
  <si>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</si>
  <si>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</si>
  <si>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</si>
  <si>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</si>
  <si>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</si>
  <si>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</si>
  <si>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</si>
  <si>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</si>
  <si>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</si>
  <si>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</si>
  <si>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</si>
  <si>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</si>
  <si>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</si>
  <si>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</si>
  <si>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</si>
  <si>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</si>
  <si>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</si>
  <si>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</si>
  <si>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</si>
  <si>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</si>
  <si>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</si>
  <si>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</si>
  <si>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</si>
  <si>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</si>
  <si>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</si>
  <si>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</si>
  <si>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</si>
  <si>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</si>
  <si>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</si>
  <si>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</si>
  <si>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</si>
  <si>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</si>
  <si>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</si>
  <si>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</si>
  <si>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</si>
  <si>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</si>
  <si>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</si>
  <si>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</si>
  <si>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</si>
  <si>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</si>
  <si>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</si>
  <si>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</si>
  <si>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</si>
  <si>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</si>
  <si>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</si>
  <si>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</si>
  <si>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</si>
  <si>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</si>
  <si>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</si>
  <si>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</si>
  <si>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</si>
  <si>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</si>
  <si>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</si>
  <si>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</si>
  <si>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</si>
  <si>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</si>
  <si>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</si>
  <si>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</si>
  <si>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</si>
  <si>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</si>
  <si>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</si>
  <si>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</si>
  <si>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</si>
  <si>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</si>
  <si>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</si>
  <si>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</si>
  <si>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</si>
  <si>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</si>
  <si>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</si>
  <si>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</si>
  <si>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</si>
  <si>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</si>
  <si>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</si>
  <si>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</si>
  <si>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</si>
  <si>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</si>
  <si>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</si>
  <si>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</si>
  <si>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</si>
  <si>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</si>
  <si>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</si>
  <si>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</si>
  <si>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</si>
  <si>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</si>
  <si>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</si>
  <si>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</si>
  <si>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</si>
  <si>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</si>
  <si>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</si>
  <si>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</si>
  <si>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</si>
  <si>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</si>
  <si>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</si>
  <si>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</si>
  <si>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</si>
  <si>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</si>
  <si>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</si>
  <si>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</si>
  <si>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</si>
  <si>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</si>
  <si>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</si>
  <si>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</si>
  <si>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</si>
  <si>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</si>
  <si>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</si>
  <si>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</si>
  <si>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</si>
  <si>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</si>
  <si>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</si>
  <si>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</si>
  <si>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</si>
  <si>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</si>
  <si>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</si>
  <si>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</si>
  <si>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</si>
  <si>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</si>
  <si>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</si>
  <si>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</si>
  <si>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</si>
  <si>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</si>
  <si>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</si>
  <si>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</si>
  <si>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</si>
  <si>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</si>
  <si>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</si>
  <si>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</si>
  <si>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</si>
  <si>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</si>
  <si>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</si>
  <si>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</si>
  <si>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</si>
  <si>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</si>
  <si>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</si>
  <si>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</si>
  <si>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</si>
  <si>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</si>
  <si>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</si>
  <si>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</si>
  <si>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</si>
  <si>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</si>
  <si>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</si>
  <si>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</si>
  <si>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</si>
  <si>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</si>
  <si>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</si>
  <si>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</si>
  <si>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</si>
  <si>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</si>
  <si>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</si>
  <si>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</si>
  <si>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</si>
  <si>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</si>
  <si>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</si>
  <si>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</si>
  <si>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</si>
  <si>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</si>
  <si>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</si>
  <si>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</si>
  <si>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</si>
  <si>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</si>
  <si>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</si>
  <si>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</si>
  <si>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</si>
  <si>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</si>
  <si>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</si>
  <si>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</si>
  <si>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</si>
  <si>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</si>
  <si>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</si>
  <si>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</si>
  <si>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</si>
  <si>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</si>
  <si>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</si>
  <si>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</si>
  <si>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</si>
  <si>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</si>
  <si>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</si>
  <si>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</si>
  <si>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</si>
  <si>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</si>
  <si>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</si>
  <si>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</si>
  <si>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</si>
  <si>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</si>
  <si>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</si>
  <si>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</si>
  <si>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</si>
  <si>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</si>
  <si>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</si>
  <si>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</si>
  <si>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</si>
  <si>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</si>
  <si>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</si>
  <si>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</si>
  <si>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</si>
  <si>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</si>
  <si>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</si>
  <si>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</si>
  <si>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</si>
  <si>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</si>
  <si>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</si>
  <si>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</si>
  <si>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</si>
  <si>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</si>
  <si>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</si>
  <si>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</si>
  <si>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</si>
  <si>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</si>
  <si>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</si>
  <si>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</si>
  <si>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</si>
  <si>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</si>
  <si>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</si>
  <si>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</si>
  <si>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</si>
  <si>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</si>
  <si>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</si>
  <si>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</si>
  <si>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</si>
  <si>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</si>
  <si>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</si>
  <si>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</si>
  <si>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</si>
  <si>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</si>
  <si>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</si>
  <si>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</si>
  <si>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</si>
  <si>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</si>
  <si>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</si>
  <si>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</si>
  <si>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</si>
  <si>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</si>
  <si>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</si>
  <si>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</si>
  <si>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</si>
  <si>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</si>
  <si>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</si>
  <si>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</si>
  <si>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</si>
  <si>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</si>
  <si>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</si>
  <si>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</si>
  <si>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</si>
  <si>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</si>
  <si>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</si>
  <si>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</si>
  <si>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</si>
  <si>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</si>
  <si>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</si>
  <si>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</si>
  <si>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</si>
  <si>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</si>
  <si>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</si>
  <si>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</si>
  <si>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</si>
  <si>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</si>
  <si>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</si>
  <si>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</si>
  <si>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</si>
  <si>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</si>
  <si>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</si>
  <si>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</si>
  <si>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</si>
  <si>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</si>
  <si>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</si>
  <si>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</si>
  <si>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</si>
  <si>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</si>
  <si>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</si>
  <si>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</si>
  <si>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</si>
  <si>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</si>
  <si>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</si>
  <si>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</si>
  <si>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</si>
  <si>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</si>
  <si>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</si>
  <si>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</si>
  <si>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</si>
  <si>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</si>
  <si>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</si>
  <si>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</si>
  <si>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</si>
  <si>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</si>
  <si>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</si>
  <si>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</si>
  <si>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</si>
  <si>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</si>
  <si>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</si>
  <si>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</si>
  <si>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</si>
  <si>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</si>
  <si>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</si>
  <si>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</si>
  <si>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</si>
  <si>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</si>
  <si>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</si>
  <si>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</si>
  <si>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</si>
  <si>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</si>
  <si>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</si>
  <si>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</si>
  <si>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</si>
  <si>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</si>
  <si>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</si>
  <si>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</si>
  <si>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</si>
  <si>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</si>
  <si>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</si>
  <si>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</si>
  <si>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</si>
  <si>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</si>
  <si>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</si>
  <si>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</si>
  <si>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</si>
  <si>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</si>
  <si>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</si>
  <si>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</si>
  <si>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</si>
  <si>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</si>
  <si>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</si>
  <si>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</si>
  <si>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</si>
  <si>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</si>
  <si>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</si>
  <si>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</si>
  <si>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</si>
  <si>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</si>
  <si>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</si>
  <si>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</si>
  <si>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</si>
  <si>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</si>
  <si>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</si>
  <si>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</si>
  <si>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</si>
  <si>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</si>
  <si>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</si>
  <si>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</si>
  <si>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</si>
  <si>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</si>
  <si>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</si>
  <si>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</si>
  <si>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</si>
  <si>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</si>
  <si>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</si>
  <si>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</si>
  <si>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</si>
  <si>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</si>
  <si>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</si>
  <si>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</si>
  <si>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</si>
  <si>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</si>
  <si>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</si>
  <si>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</si>
  <si>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</si>
  <si>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</si>
  <si>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</si>
  <si>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</si>
  <si>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</si>
  <si>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</si>
  <si>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</si>
  <si>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</si>
  <si>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</si>
  <si>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</si>
  <si>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</si>
  <si>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</si>
  <si>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</si>
  <si>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</si>
  <si>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</si>
  <si>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</si>
  <si>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</si>
  <si>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</si>
  <si>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</si>
  <si>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</si>
  <si>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</si>
  <si>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</si>
  <si>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</si>
  <si>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</si>
  <si>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</si>
  <si>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</si>
  <si>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</si>
  <si>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</si>
  <si>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</si>
  <si>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</si>
  <si>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</si>
  <si>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</si>
  <si>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</si>
  <si>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</si>
  <si>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</si>
  <si>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</si>
  <si>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</si>
  <si>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</si>
  <si>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</si>
  <si>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</si>
  <si>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</si>
  <si>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</si>
  <si>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</si>
  <si>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</si>
  <si>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</si>
  <si>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</si>
  <si>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</si>
  <si>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</si>
  <si>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</si>
  <si>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</si>
  <si>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</si>
  <si>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</si>
  <si>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</si>
  <si>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</si>
  <si>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</si>
  <si>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</si>
  <si>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</si>
  <si>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</si>
  <si>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</si>
  <si>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</si>
  <si>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</si>
  <si>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</si>
  <si>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</si>
  <si>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</si>
  <si>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</si>
  <si>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</si>
  <si>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</si>
  <si>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</si>
  <si>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</si>
  <si>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</si>
  <si>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</si>
  <si>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</si>
  <si>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</si>
  <si>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</si>
  <si>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</si>
  <si>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</si>
  <si>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</si>
  <si>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</si>
  <si>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</si>
  <si>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</si>
  <si>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</si>
  <si>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</si>
  <si>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</si>
  <si>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</si>
  <si>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</si>
  <si>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</si>
  <si>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</si>
  <si>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</si>
  <si>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</si>
  <si>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</si>
  <si>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</si>
  <si>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</si>
  <si>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</si>
  <si>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</si>
  <si>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</si>
  <si>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</si>
  <si>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</si>
  <si>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</si>
  <si>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</si>
  <si>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</si>
  <si>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</si>
  <si>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</si>
  <si>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</si>
  <si>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</si>
  <si>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</si>
  <si>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</si>
  <si>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</si>
  <si>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</si>
  <si>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</si>
  <si>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</si>
  <si>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</si>
  <si>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</si>
  <si>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</si>
  <si>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</si>
  <si>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</si>
  <si>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</si>
  <si>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</si>
  <si>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</si>
  <si>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</si>
  <si>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</si>
  <si>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</si>
  <si>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</si>
  <si>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</si>
  <si>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</si>
  <si>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</si>
  <si>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</si>
  <si>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</si>
  <si>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</si>
  <si>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</si>
  <si>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</si>
  <si>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</si>
  <si>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</si>
  <si>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</si>
  <si>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</si>
  <si>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</si>
  <si>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</si>
  <si>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</si>
  <si>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</si>
  <si>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</si>
  <si>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</si>
  <si>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</si>
  <si>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</si>
  <si>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</si>
  <si>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</si>
  <si>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</si>
  <si>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</si>
  <si>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</si>
  <si>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</si>
  <si>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</si>
  <si>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</si>
  <si>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</si>
  <si>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</si>
  <si>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</si>
  <si>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</si>
  <si>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</si>
  <si>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</si>
  <si>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</si>
  <si>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</si>
  <si>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</si>
  <si>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</si>
  <si>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</si>
  <si>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</si>
  <si>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</si>
  <si>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</si>
  <si>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</si>
  <si>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</si>
  <si>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</si>
  <si>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</si>
  <si>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</si>
  <si>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</si>
  <si>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</si>
  <si>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</si>
  <si>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</si>
  <si>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</si>
  <si>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</si>
  <si>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</si>
  <si>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</si>
  <si>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</si>
  <si>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</si>
  <si>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</si>
  <si>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</si>
  <si>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</si>
  <si>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</si>
  <si>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</si>
  <si>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</si>
  <si>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</si>
  <si>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</si>
  <si>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</si>
  <si>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</si>
  <si>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</si>
  <si>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</si>
  <si>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</si>
  <si>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</si>
  <si>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</si>
  <si>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</si>
  <si>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</si>
  <si>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</si>
  <si>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</si>
  <si>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</si>
  <si>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</si>
  <si>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</si>
  <si>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</si>
  <si>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</si>
  <si>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</si>
  <si>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</si>
  <si>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</si>
  <si>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</si>
  <si>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</si>
  <si>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</si>
  <si>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</si>
  <si>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</si>
  <si>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</si>
  <si>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</si>
  <si>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</si>
  <si>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</si>
  <si>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</si>
  <si>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</si>
  <si>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</si>
  <si>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</si>
  <si>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</si>
  <si>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</si>
  <si>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</si>
  <si>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</si>
  <si>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</si>
  <si>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</si>
  <si>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</si>
  <si>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</si>
  <si>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</si>
  <si>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</si>
  <si>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</si>
  <si>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</si>
  <si>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</si>
  <si>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</si>
  <si>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</si>
  <si>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</si>
  <si>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</si>
  <si>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</si>
  <si>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</si>
  <si>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</si>
  <si>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</si>
  <si>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</si>
  <si>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</si>
  <si>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</si>
  <si>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</si>
  <si>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</si>
  <si>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</si>
  <si>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</si>
  <si>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</si>
  <si>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</si>
  <si>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</si>
  <si>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</si>
  <si>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</si>
  <si>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</si>
  <si>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</si>
  <si>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</si>
  <si>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</si>
  <si>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</si>
  <si>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</si>
  <si>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</si>
  <si>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</si>
  <si>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</si>
  <si>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</si>
  <si>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</si>
  <si>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</si>
  <si>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</si>
  <si>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</si>
  <si>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</si>
  <si>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</si>
  <si>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</si>
  <si>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</si>
  <si>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</si>
  <si>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</si>
  <si>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</si>
  <si>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</si>
  <si>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</si>
  <si>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</si>
  <si>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</si>
  <si>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</si>
  <si>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</si>
  <si>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</si>
  <si>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</si>
  <si>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</si>
  <si>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</si>
  <si>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</si>
  <si>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</si>
  <si>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</si>
  <si>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</si>
  <si>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</si>
  <si>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</si>
  <si>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</si>
  <si>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</si>
  <si>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</si>
  <si>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</si>
  <si>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</si>
  <si>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</si>
  <si>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</si>
  <si>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</si>
  <si>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</si>
  <si>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</si>
  <si>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</si>
  <si>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</si>
  <si>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</si>
  <si>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</si>
  <si>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</si>
  <si>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</si>
  <si>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</si>
  <si>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</si>
  <si>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</si>
  <si>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</si>
  <si>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</si>
  <si>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</si>
  <si>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</si>
  <si>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</si>
  <si>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</si>
  <si>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</si>
  <si>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</si>
  <si>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</si>
  <si>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</si>
  <si>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</si>
  <si>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</si>
  <si>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</si>
  <si>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</si>
  <si>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</si>
  <si>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</si>
  <si>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</si>
  <si>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</si>
  <si>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</si>
  <si>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</si>
  <si>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</si>
  <si>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</si>
  <si>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</si>
  <si>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</si>
  <si>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</si>
  <si>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</si>
  <si>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</si>
  <si>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</si>
  <si>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</si>
  <si>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</si>
  <si>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</si>
  <si>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</si>
  <si>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</si>
  <si>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</si>
  <si>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</si>
  <si>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</si>
  <si>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</si>
  <si>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</si>
  <si>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</si>
  <si>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</si>
  <si>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</si>
  <si>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</si>
  <si>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</si>
  <si>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</si>
  <si>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</si>
  <si>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</si>
  <si>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</si>
  <si>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</si>
  <si>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</si>
  <si>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</si>
  <si>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</si>
  <si>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</si>
  <si>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</si>
  <si>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</si>
  <si>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</si>
  <si>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</si>
  <si>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</si>
  <si>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</si>
  <si>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</si>
  <si>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</si>
  <si>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</si>
  <si>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</si>
  <si>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</si>
  <si>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</si>
  <si>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</si>
  <si>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</si>
  <si>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</si>
  <si>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</si>
  <si>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</si>
  <si>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</si>
  <si>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</si>
  <si>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</si>
  <si>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</si>
  <si>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</si>
  <si>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</si>
  <si>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</si>
  <si>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</si>
  <si>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</si>
  <si>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</si>
  <si>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</si>
  <si>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</si>
  <si>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</si>
  <si>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</si>
  <si>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</si>
  <si>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</si>
  <si>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</si>
  <si>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</si>
  <si>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</si>
  <si>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</si>
  <si>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</si>
  <si>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</si>
  <si>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</si>
  <si>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</si>
  <si>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</si>
  <si>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</si>
  <si>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</si>
  <si>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</si>
  <si>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</si>
  <si>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</si>
  <si>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</si>
  <si>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</si>
  <si>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</si>
  <si>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</si>
  <si>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</si>
  <si>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</si>
  <si>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</si>
  <si>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</si>
  <si>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</si>
  <si>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</si>
  <si>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</si>
  <si>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</si>
  <si>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</si>
  <si>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</si>
  <si>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</si>
  <si>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</si>
  <si>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</si>
  <si>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</si>
  <si>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</si>
  <si>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</si>
  <si>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</si>
  <si>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</si>
  <si>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</si>
  <si>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</si>
  <si>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</si>
  <si>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</si>
  <si>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</si>
  <si>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</si>
  <si>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</si>
  <si>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</si>
  <si>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</si>
  <si>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</si>
  <si>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</si>
  <si>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</si>
  <si>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</si>
  <si>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</si>
  <si>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</si>
  <si>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</si>
  <si>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</si>
  <si>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</si>
  <si>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</si>
  <si>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</si>
  <si>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</si>
  <si>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</si>
  <si>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</si>
  <si>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</si>
  <si>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</si>
  <si>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</si>
  <si>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</si>
  <si>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</si>
  <si>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</si>
  <si>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</si>
  <si>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</si>
  <si>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</si>
  <si>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</si>
  <si>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</si>
  <si>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</si>
  <si>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</si>
  <si>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</si>
  <si>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</si>
  <si>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</si>
  <si>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</si>
  <si>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</si>
  <si>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</si>
  <si>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</si>
  <si>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</si>
  <si>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</si>
  <si>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</si>
  <si>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</si>
  <si>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</si>
  <si>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</si>
  <si>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</si>
  <si>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</si>
  <si>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</si>
  <si>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</si>
  <si>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</si>
  <si>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</si>
  <si>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</si>
  <si>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</si>
  <si>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</si>
  <si>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</si>
  <si>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</si>
  <si>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</si>
  <si>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</si>
  <si>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</si>
  <si>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</si>
  <si>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</si>
  <si>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</si>
  <si>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</si>
  <si>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</si>
  <si>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</si>
  <si>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</si>
  <si>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</si>
  <si>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</si>
  <si>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</si>
  <si>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</si>
  <si>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</si>
  <si>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</si>
  <si>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</si>
  <si>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</si>
  <si>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</si>
  <si>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</si>
  <si>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</si>
  <si>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</si>
  <si>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</si>
  <si>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</si>
  <si>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</si>
  <si>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</si>
  <si>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</si>
  <si>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</si>
  <si>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</si>
  <si>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</si>
  <si>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</si>
  <si>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</si>
  <si>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</si>
  <si>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</si>
  <si>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</si>
  <si>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</si>
  <si>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</si>
  <si>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</si>
  <si>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</si>
  <si>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</si>
  <si>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</si>
  <si>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</si>
  <si>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</si>
  <si>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</si>
  <si>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</si>
  <si>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</si>
  <si>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</si>
  <si>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</si>
  <si>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</si>
  <si>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</si>
  <si>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</si>
  <si>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</si>
  <si>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</si>
  <si>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</si>
  <si>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</si>
  <si>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</si>
  <si>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</si>
  <si>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</si>
  <si>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</si>
  <si>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</si>
  <si>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</si>
  <si>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</si>
  <si>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</si>
  <si>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</si>
  <si>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</si>
  <si>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</si>
  <si>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</si>
  <si>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</si>
  <si>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</si>
  <si>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</si>
  <si>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</si>
  <si>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</si>
  <si>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</si>
  <si>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</si>
  <si>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</si>
  <si>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</si>
  <si>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</si>
  <si>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</si>
  <si>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</si>
  <si>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</si>
  <si>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</si>
  <si>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</si>
  <si>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</si>
  <si>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</si>
  <si>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</si>
  <si>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</si>
  <si>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</si>
  <si>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</si>
  <si>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</si>
  <si>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</si>
  <si>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</si>
  <si>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</si>
  <si>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</si>
  <si>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</si>
  <si>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</si>
  <si>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</si>
  <si>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</si>
  <si>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</si>
  <si>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</si>
  <si>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</si>
  <si>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</si>
  <si>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</si>
  <si>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</si>
  <si>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</si>
  <si>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</si>
  <si>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</si>
  <si>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</si>
  <si>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</si>
  <si>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</si>
  <si>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</si>
  <si>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</si>
  <si>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</si>
  <si>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</si>
  <si>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</si>
  <si>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</si>
  <si>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</si>
  <si>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</si>
  <si>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</si>
  <si>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</si>
  <si>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</si>
  <si>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</si>
  <si>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</si>
  <si>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</si>
  <si>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</si>
  <si>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</si>
  <si>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</si>
  <si>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</si>
  <si>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</si>
  <si>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</si>
  <si>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</si>
  <si>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</si>
  <si>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</si>
  <si>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</si>
  <si>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</si>
  <si>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</si>
  <si>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</si>
  <si>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</si>
  <si>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</si>
  <si>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</si>
  <si>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</si>
  <si>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</si>
  <si>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</si>
  <si>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</si>
  <si>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</si>
  <si>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</si>
  <si>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</si>
  <si>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</si>
  <si>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</si>
  <si>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</si>
  <si>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</si>
  <si>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</si>
  <si>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</si>
  <si>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</si>
  <si>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</si>
  <si>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</si>
  <si>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</si>
  <si>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</si>
  <si>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</si>
  <si>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</si>
  <si>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</si>
  <si>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</si>
  <si>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</si>
  <si>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</si>
  <si>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</si>
  <si>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</si>
  <si>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</si>
  <si>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</si>
  <si>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</si>
  <si>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</si>
  <si>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</si>
  <si>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</si>
  <si>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</si>
  <si>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</si>
  <si>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</si>
  <si>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</si>
  <si>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</si>
  <si>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</si>
  <si>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</si>
  <si>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</si>
  <si>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</si>
  <si>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</si>
  <si>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</si>
  <si>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</si>
  <si>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</si>
  <si>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</si>
  <si>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</si>
  <si>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</si>
  <si>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</si>
  <si>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</si>
  <si>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</si>
  <si>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</si>
  <si>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</si>
  <si>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</si>
  <si>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</si>
  <si>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</si>
  <si>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</si>
  <si>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</si>
  <si>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</si>
  <si>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</si>
  <si>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</si>
  <si>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</si>
  <si>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</si>
  <si>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</si>
  <si>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</si>
  <si>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</si>
  <si>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</si>
  <si>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</si>
  <si>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</si>
  <si>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</si>
  <si>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</si>
  <si>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</si>
  <si>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</si>
  <si>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</si>
  <si>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</si>
  <si>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</si>
  <si>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</si>
  <si>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</si>
  <si>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</si>
  <si>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</si>
  <si>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</si>
  <si>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</si>
  <si>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</si>
  <si>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</si>
  <si>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</si>
  <si>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</si>
  <si>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</si>
  <si>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</si>
  <si>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</si>
  <si>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</si>
  <si>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</si>
  <si>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</si>
  <si>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</si>
  <si>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</si>
  <si>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</si>
  <si>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</si>
  <si>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</si>
  <si>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</si>
  <si>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</si>
  <si>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</si>
  <si>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</si>
  <si>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</si>
  <si>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</si>
  <si>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</si>
  <si>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</si>
  <si>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</si>
  <si>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</si>
  <si>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</si>
  <si>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</si>
  <si>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</si>
  <si>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</si>
  <si>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</si>
  <si>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</si>
  <si>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</si>
  <si>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</si>
  <si>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</si>
  <si>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</si>
  <si>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</si>
  <si>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</si>
  <si>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</si>
  <si>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</si>
  <si>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</si>
  <si>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</si>
  <si>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</si>
  <si>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</si>
  <si>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</si>
  <si>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</si>
  <si>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</si>
  <si>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</si>
  <si>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</si>
  <si>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</si>
  <si>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</si>
  <si>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</si>
  <si>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</si>
  <si>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</si>
  <si>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</si>
  <si>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</si>
  <si>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</si>
  <si>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</si>
  <si>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</si>
  <si>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</si>
  <si>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</si>
  <si>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</si>
  <si>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</si>
  <si>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</si>
  <si>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</si>
  <si>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</si>
  <si>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</si>
  <si>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</si>
  <si>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</si>
  <si>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</si>
  <si>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</si>
  <si>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</si>
  <si>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</si>
  <si>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</si>
  <si>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</si>
  <si>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</si>
  <si>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</si>
  <si>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</si>
  <si>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</si>
  <si>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</si>
  <si>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</si>
  <si>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</si>
  <si>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</si>
  <si>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</si>
  <si>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</si>
  <si>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</si>
  <si>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</si>
  <si>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</si>
  <si>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</si>
  <si>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</si>
  <si>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</si>
  <si>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</si>
  <si>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</si>
  <si>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</si>
  <si>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</si>
  <si>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</si>
  <si>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</si>
  <si>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</si>
  <si>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</si>
  <si>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</si>
  <si>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</si>
  <si>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</si>
  <si>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</si>
  <si>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</si>
  <si>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</si>
  <si>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</si>
  <si>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</si>
  <si>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</si>
  <si>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</si>
  <si>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</si>
  <si>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</si>
  <si>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</si>
  <si>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</si>
  <si>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</si>
  <si>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</si>
  <si>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</si>
  <si>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</si>
  <si>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</si>
  <si>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</si>
  <si>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</si>
  <si>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</si>
  <si>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</si>
  <si>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</si>
  <si>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</si>
  <si>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</si>
  <si>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</si>
  <si>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</si>
  <si>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</si>
  <si>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</si>
  <si>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</si>
  <si>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</si>
  <si>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</si>
  <si>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</si>
  <si>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</si>
  <si>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</si>
  <si>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</si>
  <si>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</si>
  <si>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</si>
  <si>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</si>
  <si>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</si>
  <si>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</si>
  <si>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</si>
  <si>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</si>
  <si>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</si>
  <si>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</si>
  <si>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</si>
  <si>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</si>
  <si>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</si>
  <si>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</si>
  <si>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</si>
  <si>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</si>
  <si>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</si>
  <si>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</si>
  <si>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</si>
  <si>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</si>
  <si>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</si>
  <si>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</si>
  <si>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</si>
  <si>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</si>
  <si>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</si>
  <si>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</si>
  <si>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</si>
  <si>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</si>
  <si>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</si>
  <si>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</si>
  <si>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</si>
  <si>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</si>
  <si>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</si>
  <si>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</si>
  <si>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</si>
  <si>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</si>
  <si>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</si>
  <si>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</si>
  <si>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</si>
  <si>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</si>
  <si>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</si>
  <si>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</si>
  <si>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</si>
  <si>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</si>
  <si>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</si>
  <si>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</si>
  <si>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</si>
  <si>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</si>
  <si>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</si>
  <si>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</si>
  <si>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</si>
  <si>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</si>
  <si>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</si>
  <si>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</si>
  <si>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</si>
  <si>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</si>
  <si>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</si>
  <si>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</si>
  <si>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</si>
  <si>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</si>
  <si>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</si>
  <si>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</si>
  <si>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</si>
  <si>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</si>
  <si>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</si>
  <si>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</si>
  <si>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</si>
  <si>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</si>
  <si>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</si>
  <si>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</si>
  <si>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</si>
  <si>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</si>
  <si>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</si>
  <si>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</si>
  <si>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</si>
  <si>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</si>
  <si>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</si>
  <si>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</si>
  <si>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</si>
  <si>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</si>
  <si>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</si>
  <si>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</si>
  <si>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</si>
  <si>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</si>
  <si>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</si>
  <si>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</si>
  <si>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</si>
  <si>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</si>
  <si>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</si>
  <si>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</si>
  <si>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</si>
  <si>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</si>
  <si>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</si>
  <si>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</si>
  <si>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</si>
  <si>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</si>
  <si>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</si>
  <si>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</si>
  <si>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</si>
  <si>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</si>
  <si>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</si>
  <si>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</si>
  <si>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</si>
  <si>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</si>
  <si>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</si>
  <si>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</si>
  <si>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</si>
  <si>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</si>
  <si>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</si>
  <si>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</si>
  <si>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</si>
  <si>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</si>
  <si>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</si>
  <si>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</si>
  <si>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</si>
  <si>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</si>
  <si>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</si>
  <si>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</si>
  <si>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</si>
  <si>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</si>
  <si>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</si>
  <si>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</si>
  <si>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</si>
  <si>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</si>
  <si>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</si>
  <si>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</si>
  <si>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</si>
  <si>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</si>
  <si>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</si>
  <si>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</si>
  <si>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</si>
  <si>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</si>
  <si>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</si>
  <si>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</si>
  <si>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</si>
  <si>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</si>
  <si>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</si>
  <si>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</si>
  <si>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</si>
  <si>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</si>
  <si>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</si>
  <si>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</si>
  <si>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</si>
  <si>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</si>
  <si>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</si>
  <si>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</si>
  <si>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</si>
  <si>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</si>
  <si>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</si>
  <si>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</si>
  <si>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</si>
  <si>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</si>
  <si>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</si>
  <si>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</si>
  <si>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</si>
  <si>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</si>
  <si>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</si>
  <si>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</si>
  <si>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</si>
  <si>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</si>
  <si>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</si>
  <si>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</si>
  <si>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</si>
  <si>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</si>
  <si>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</si>
  <si>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</si>
  <si>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</si>
  <si>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</si>
  <si>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</si>
  <si>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</si>
  <si>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</si>
  <si>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</si>
  <si>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</si>
  <si>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</si>
  <si>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</si>
  <si>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</si>
  <si>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</si>
  <si>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</si>
  <si>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</si>
  <si>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</si>
  <si>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</si>
  <si>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</si>
  <si>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</si>
  <si>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</si>
  <si>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</si>
  <si>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</si>
  <si>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</si>
  <si>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</si>
  <si>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</si>
  <si>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</si>
  <si>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</si>
  <si>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</si>
  <si>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</si>
  <si>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</si>
  <si>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</si>
  <si>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</si>
  <si>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</si>
  <si>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</si>
  <si>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</si>
  <si>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</si>
  <si>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</si>
  <si>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</si>
  <si>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</si>
  <si>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</si>
  <si>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</si>
  <si>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</si>
  <si>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</si>
  <si>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</si>
  <si>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</si>
  <si>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</si>
  <si>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</si>
  <si>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</si>
  <si>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</si>
  <si>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</si>
  <si>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</si>
  <si>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</si>
  <si>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</si>
  <si>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</si>
  <si>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</si>
  <si>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</si>
  <si>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</si>
  <si>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</si>
  <si>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</si>
  <si>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</si>
  <si>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</si>
  <si>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</si>
  <si>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</si>
  <si>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</si>
  <si>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</si>
  <si>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</si>
  <si>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</si>
  <si>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</si>
  <si>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</si>
  <si>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</si>
  <si>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</si>
  <si>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</si>
  <si>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</si>
  <si>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</si>
  <si>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</si>
  <si>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</si>
  <si>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</si>
  <si>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</si>
  <si>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</si>
  <si>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</si>
  <si>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</si>
  <si>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</si>
  <si>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</si>
  <si>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</si>
  <si>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</si>
  <si>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</si>
  <si>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</si>
  <si>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</si>
  <si>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</si>
  <si>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</si>
  <si>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</si>
  <si>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</si>
  <si>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</si>
  <si>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</si>
  <si>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</si>
  <si>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</si>
  <si>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</si>
  <si>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</si>
  <si>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</si>
  <si>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</si>
  <si>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</si>
  <si>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</si>
  <si>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</si>
  <si>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</si>
  <si>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</si>
  <si>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</si>
  <si>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</si>
  <si>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</si>
  <si>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</si>
  <si>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</si>
  <si>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</si>
  <si>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</si>
  <si>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</si>
  <si>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</si>
  <si>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</si>
  <si>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</si>
  <si>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</si>
  <si>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</si>
  <si>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</si>
  <si>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</si>
  <si>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</si>
  <si>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</si>
  <si>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</si>
  <si>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</si>
  <si>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</si>
  <si>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</si>
  <si>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</si>
  <si>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</si>
  <si>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</si>
  <si>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</si>
  <si>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</si>
  <si>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</si>
  <si>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</si>
  <si>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</si>
  <si>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</si>
  <si>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</si>
  <si>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</si>
  <si>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</si>
  <si>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</si>
  <si>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</si>
  <si>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</si>
  <si>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</si>
  <si>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</si>
  <si>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</si>
  <si>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</si>
  <si>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</si>
  <si>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</si>
  <si>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</si>
  <si>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</si>
  <si>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</si>
  <si>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</si>
  <si>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</si>
  <si>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</si>
  <si>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</si>
  <si>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</si>
  <si>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</si>
  <si>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</si>
  <si>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</si>
  <si>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</si>
  <si>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</si>
  <si>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</si>
  <si>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</si>
  <si>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</si>
  <si>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</si>
  <si>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</si>
  <si>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</si>
  <si>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</si>
  <si>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</si>
  <si>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</si>
  <si>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</si>
  <si>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</si>
  <si>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</si>
  <si>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</si>
  <si>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</si>
  <si>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</si>
  <si>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</si>
  <si>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</si>
  <si>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</si>
  <si>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</si>
  <si>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</si>
  <si>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</si>
  <si>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</si>
  <si>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</si>
  <si>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</si>
  <si>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</si>
  <si>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</si>
  <si>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</si>
  <si>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</si>
  <si>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</si>
  <si>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</si>
  <si>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</si>
  <si>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</si>
  <si>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</si>
  <si>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</si>
  <si>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</si>
  <si>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</si>
  <si>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</si>
  <si>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</si>
  <si>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</si>
  <si>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</si>
  <si>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</si>
  <si>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</si>
  <si>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</si>
  <si>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</si>
  <si>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</si>
  <si>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</si>
  <si>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</si>
  <si>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</si>
  <si>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</si>
  <si>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</si>
  <si>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</si>
  <si>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</si>
  <si>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</si>
  <si>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</si>
  <si>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</si>
  <si>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</si>
  <si>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</si>
  <si>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</si>
  <si>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</si>
  <si>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</si>
  <si>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</si>
  <si>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</si>
  <si>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</si>
  <si>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</si>
  <si>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</si>
  <si>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</si>
  <si>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</si>
  <si>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</si>
  <si>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</si>
  <si>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</si>
  <si>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</si>
  <si>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</si>
  <si>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</si>
  <si>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</si>
  <si>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</si>
  <si>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</si>
  <si>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</si>
  <si>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</si>
  <si>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</si>
  <si>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</si>
  <si>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</si>
  <si>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</si>
  <si>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</si>
  <si>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</si>
  <si>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</si>
  <si>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</si>
  <si>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</si>
  <si>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</si>
  <si>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</si>
  <si>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</si>
  <si>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</si>
  <si>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</si>
  <si>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</si>
  <si>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</si>
  <si>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</si>
  <si>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</si>
  <si>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</si>
  <si>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</si>
  <si>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</si>
  <si>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</si>
  <si>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</si>
  <si>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</si>
  <si>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</si>
  <si>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</si>
  <si>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</si>
  <si>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</si>
  <si>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</si>
  <si>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</si>
  <si>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</si>
  <si>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</si>
  <si>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</si>
  <si>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</si>
  <si>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</si>
  <si>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</si>
  <si>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</si>
  <si>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</si>
  <si>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</si>
  <si>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</si>
  <si>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</si>
  <si>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</si>
  <si>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</si>
  <si>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</si>
  <si>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</si>
  <si>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</si>
  <si>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</si>
  <si>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</si>
  <si>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</si>
  <si>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</si>
  <si>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</si>
  <si>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</si>
  <si>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</si>
  <si>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</si>
  <si>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</si>
  <si>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</si>
  <si>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</si>
  <si>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</si>
  <si>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</si>
  <si>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</si>
  <si>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</si>
  <si>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</si>
  <si>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</si>
  <si>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</si>
  <si>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</si>
  <si>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</si>
  <si>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</si>
  <si>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</si>
  <si>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</si>
  <si>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</si>
  <si>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</si>
  <si>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</si>
  <si>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</si>
  <si>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</si>
  <si>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</si>
  <si>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</si>
  <si>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</si>
  <si>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</si>
  <si>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</si>
  <si>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</si>
  <si>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</si>
  <si>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</si>
  <si>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</si>
  <si>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</si>
  <si>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</si>
  <si>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</si>
  <si>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</si>
  <si>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</si>
  <si>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</si>
  <si>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</si>
  <si>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</si>
  <si>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</si>
  <si>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</si>
  <si>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</si>
  <si>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</si>
  <si>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</si>
  <si>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</si>
  <si>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</si>
  <si>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</si>
  <si>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</si>
  <si>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</si>
  <si>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</si>
  <si>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</si>
  <si>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</si>
  <si>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</si>
  <si>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</si>
  <si>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</si>
  <si>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</si>
  <si>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</si>
  <si>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</si>
  <si>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</si>
  <si>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</si>
  <si>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</si>
  <si>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</si>
  <si>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</si>
  <si>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</si>
  <si>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</si>
  <si>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</si>
  <si>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</si>
  <si>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</si>
  <si>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</si>
  <si>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</si>
  <si>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</si>
  <si>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</si>
  <si>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</si>
  <si>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</si>
  <si>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</si>
  <si>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</si>
  <si>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</si>
  <si>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</si>
  <si>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</si>
  <si>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</si>
  <si>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</si>
  <si>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</si>
  <si>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</si>
  <si>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</si>
  <si>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</si>
  <si>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</si>
  <si>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</si>
  <si>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</si>
  <si>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</si>
  <si>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</si>
  <si>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</si>
  <si>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</si>
  <si>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</si>
  <si>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</si>
  <si>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</si>
  <si>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</si>
  <si>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</si>
  <si>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</si>
  <si>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</si>
  <si>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</si>
  <si>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</si>
  <si>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</si>
  <si>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</si>
  <si>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</si>
  <si>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</si>
  <si>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</si>
  <si>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</si>
  <si>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</si>
  <si>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</si>
  <si>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</si>
  <si>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</si>
  <si>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</si>
  <si>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</si>
  <si>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</si>
  <si>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</si>
  <si>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</si>
  <si>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</si>
  <si>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</si>
  <si>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</si>
  <si>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</si>
  <si>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</si>
  <si>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</si>
  <si>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</si>
  <si>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</si>
  <si>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</si>
  <si>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</si>
  <si>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</si>
  <si>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</si>
  <si>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</si>
  <si>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</si>
  <si>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</si>
  <si>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</si>
  <si>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</si>
  <si>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</si>
  <si>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</si>
  <si>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</si>
  <si>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</si>
  <si>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</si>
  <si>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</si>
  <si>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</si>
  <si>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</si>
  <si>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</si>
  <si>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</si>
  <si>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</si>
  <si>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</si>
  <si>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</si>
  <si>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</si>
  <si>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</si>
  <si>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</si>
  <si>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</si>
  <si>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</si>
  <si>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</si>
  <si>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</si>
  <si>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</si>
  <si>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</si>
  <si>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</si>
  <si>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</si>
  <si>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</si>
  <si>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</si>
  <si>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</si>
  <si>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</si>
  <si>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</si>
  <si>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</si>
  <si>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</si>
  <si>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</si>
  <si>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</si>
  <si>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</si>
  <si>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</si>
  <si>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</si>
  <si>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</si>
  <si>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</si>
  <si>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</si>
  <si>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</si>
  <si>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</si>
  <si>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</si>
  <si>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</si>
  <si>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</si>
  <si>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</si>
  <si>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</si>
  <si>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</si>
  <si>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</si>
  <si>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</si>
  <si>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</si>
  <si>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</si>
  <si>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</si>
  <si>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</si>
  <si>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</si>
  <si>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</si>
  <si>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</si>
  <si>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</si>
  <si>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</si>
  <si>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</si>
  <si>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</si>
  <si>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</si>
  <si>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</si>
  <si>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</si>
  <si>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</si>
  <si>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</si>
  <si>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</si>
  <si>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</si>
  <si>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</si>
  <si>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</si>
  <si>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</si>
  <si>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</si>
  <si>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</si>
  <si>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</si>
  <si>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</si>
  <si>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</si>
  <si>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</si>
  <si>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</si>
  <si>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</si>
  <si>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</si>
  <si>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</si>
  <si>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</si>
  <si>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</si>
  <si>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</si>
  <si>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</si>
  <si>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</si>
  <si>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</si>
  <si>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</si>
  <si>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</si>
  <si>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</si>
  <si>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</si>
  <si>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</si>
  <si>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</si>
  <si>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</si>
  <si>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</si>
  <si>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</si>
  <si>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</si>
  <si>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</si>
  <si>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</si>
  <si>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</si>
  <si>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</si>
  <si>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</si>
  <si>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</si>
  <si>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</si>
  <si>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</si>
  <si>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</si>
  <si>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</si>
  <si>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</si>
  <si>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</si>
  <si>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</si>
  <si>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</si>
  <si>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</si>
  <si>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</si>
  <si>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</si>
  <si>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</si>
  <si>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</si>
  <si>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</si>
  <si>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</si>
  <si>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</si>
  <si>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</si>
  <si>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</si>
  <si>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</si>
  <si>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</si>
  <si>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</si>
  <si>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</si>
  <si>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</si>
  <si>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</si>
  <si>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</si>
  <si>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</si>
  <si>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</si>
  <si>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</si>
  <si>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</si>
  <si>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</si>
  <si>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</si>
  <si>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</si>
  <si>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</si>
  <si>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</si>
  <si>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</si>
  <si>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</si>
  <si>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</si>
  <si>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</si>
  <si>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</si>
  <si>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</si>
  <si>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</si>
  <si>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</si>
  <si>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</si>
  <si>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</si>
  <si>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</si>
  <si>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</si>
  <si>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</si>
  <si>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</si>
  <si>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</si>
  <si>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</si>
  <si>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</si>
  <si>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</si>
  <si>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</si>
  <si>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</si>
  <si>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</si>
  <si>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</si>
  <si>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</si>
  <si>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</si>
  <si>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</si>
  <si>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</si>
  <si>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</si>
  <si>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</si>
  <si>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</si>
  <si>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</si>
  <si>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</si>
  <si>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</si>
  <si>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</si>
  <si>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</si>
  <si>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</si>
  <si>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</si>
  <si>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</si>
  <si>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</si>
  <si>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</si>
  <si>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</si>
  <si>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</si>
  <si>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</si>
  <si>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</si>
  <si>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</si>
  <si>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</si>
  <si>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</si>
  <si>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</si>
  <si>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</si>
  <si>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</si>
  <si>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</si>
  <si>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</si>
  <si>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</si>
  <si>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</si>
  <si>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</si>
  <si>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</si>
  <si>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</si>
  <si>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</si>
  <si>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</si>
  <si>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</si>
  <si>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</si>
  <si>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</si>
  <si>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</si>
  <si>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</si>
  <si>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</si>
  <si>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</si>
  <si>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</si>
  <si>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</si>
  <si>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</si>
  <si>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</si>
  <si>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</si>
  <si>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</si>
  <si>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</si>
  <si>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</si>
  <si>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</si>
  <si>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</si>
  <si>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</si>
  <si>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</si>
  <si>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</si>
  <si>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</si>
  <si>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</si>
  <si>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</si>
  <si>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</si>
  <si>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</si>
  <si>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</si>
  <si>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</si>
  <si>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</si>
  <si>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</si>
  <si>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</si>
  <si>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</si>
  <si>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</si>
  <si>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</si>
  <si>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</si>
  <si>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</si>
  <si>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</si>
  <si>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</si>
  <si>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</si>
  <si>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</si>
  <si>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</si>
  <si>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</si>
  <si>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</si>
  <si>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</si>
  <si>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</si>
  <si>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</si>
  <si>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</si>
  <si>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</si>
  <si>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</si>
  <si>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</si>
  <si>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</si>
  <si>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</si>
  <si>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</si>
  <si>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</si>
  <si>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</si>
  <si>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</si>
  <si>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</si>
  <si>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</si>
  <si>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</si>
  <si>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</si>
  <si>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</si>
  <si>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</si>
  <si>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</si>
  <si>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</si>
  <si>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</si>
  <si>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</si>
  <si>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</si>
  <si>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</si>
  <si>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</si>
  <si>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</si>
  <si>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</si>
  <si>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</si>
  <si>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</si>
  <si>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</si>
  <si>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</si>
  <si>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</si>
  <si>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</si>
  <si>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</si>
  <si>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</si>
  <si>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</si>
  <si>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</si>
  <si>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</si>
  <si>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</si>
  <si>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</si>
  <si>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</si>
  <si>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</si>
  <si>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</si>
  <si>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</si>
  <si>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</si>
  <si>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</si>
  <si>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</si>
  <si>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</si>
  <si>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</si>
  <si>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</si>
  <si>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</si>
  <si>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</si>
  <si>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</si>
  <si>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</si>
  <si>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</si>
  <si>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</si>
  <si>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</si>
  <si>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</si>
  <si>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</si>
  <si>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</si>
  <si>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</si>
  <si>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</si>
  <si>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</si>
  <si>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</si>
  <si>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</si>
  <si>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</si>
  <si>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</si>
  <si>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</si>
  <si>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</si>
  <si>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</si>
  <si>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</si>
  <si>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</si>
  <si>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</si>
  <si>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</si>
  <si>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</si>
  <si>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</si>
  <si>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</si>
  <si>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</si>
  <si>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</si>
  <si>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</si>
  <si>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</si>
  <si>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</si>
  <si>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</si>
  <si>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</si>
  <si>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</si>
  <si>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</si>
  <si>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</si>
  <si>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</si>
  <si>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</si>
  <si>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</si>
  <si>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</si>
  <si>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</si>
  <si>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</si>
  <si>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</si>
  <si>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</si>
  <si>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</si>
  <si>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</si>
  <si>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</si>
  <si>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</si>
  <si>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</si>
  <si>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</si>
  <si>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</si>
  <si>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</si>
  <si>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</si>
  <si>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</si>
  <si>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</si>
  <si>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</si>
  <si>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</si>
  <si>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</si>
  <si>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</si>
  <si>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</si>
  <si>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</si>
  <si>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</si>
  <si>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</si>
  <si>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</si>
  <si>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</si>
  <si>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</si>
  <si>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</si>
  <si>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</si>
  <si>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</si>
  <si>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</si>
  <si>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</si>
  <si>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</si>
  <si>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</si>
  <si>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</si>
  <si>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</si>
  <si>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</si>
  <si>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</si>
  <si>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</si>
  <si>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</si>
  <si>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</si>
  <si>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</si>
  <si>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</si>
  <si>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</si>
  <si>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</si>
  <si>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</si>
  <si>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</si>
  <si>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</si>
  <si>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</si>
  <si>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</si>
  <si>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</si>
  <si>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</si>
  <si>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</si>
  <si>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</si>
  <si>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</si>
  <si>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</si>
  <si>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</si>
  <si>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</si>
  <si>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</si>
  <si>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</si>
  <si>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</si>
  <si>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</si>
  <si>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</si>
  <si>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</si>
  <si>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</si>
  <si>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</si>
  <si>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</si>
  <si>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</si>
  <si>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</si>
  <si>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</si>
  <si>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</si>
  <si>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</si>
  <si>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</si>
  <si>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</si>
  <si>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</si>
  <si>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</si>
  <si>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</si>
  <si>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</si>
  <si>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</si>
  <si>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</si>
  <si>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</si>
  <si>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</si>
  <si>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</si>
  <si>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</si>
  <si>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</si>
  <si>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</si>
  <si>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</si>
  <si>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</si>
  <si>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</si>
  <si>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</si>
  <si>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</si>
  <si>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</si>
  <si>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</si>
  <si>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</si>
  <si>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</si>
  <si>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</si>
  <si>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</si>
  <si>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</si>
  <si>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</si>
  <si>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</si>
  <si>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</si>
  <si>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</si>
  <si>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</si>
  <si>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</si>
  <si>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</si>
  <si>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</si>
  <si>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</si>
  <si>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</si>
  <si>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</si>
  <si>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</si>
  <si>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</si>
  <si>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</si>
  <si>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</si>
  <si>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</si>
  <si>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</si>
  <si>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</si>
  <si>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</si>
  <si>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</si>
  <si>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</si>
  <si>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</si>
  <si>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</si>
  <si>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</si>
  <si>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</si>
  <si>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</si>
  <si>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</si>
  <si>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</si>
  <si>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</si>
  <si>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</si>
  <si>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</si>
  <si>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</si>
  <si>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</si>
  <si>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</si>
  <si>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</si>
  <si>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</si>
  <si>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</si>
  <si>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</si>
  <si>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</si>
  <si>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</si>
  <si>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</si>
  <si>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</si>
  <si>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</si>
  <si>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</si>
  <si>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</si>
  <si>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</si>
  <si>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</si>
  <si>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</si>
  <si>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</si>
  <si>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</si>
  <si>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</si>
  <si>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</si>
  <si>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</si>
  <si>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</si>
  <si>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</si>
  <si>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</si>
  <si>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</si>
  <si>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</si>
  <si>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</si>
  <si>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</si>
  <si>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</si>
  <si>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</si>
  <si>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</si>
  <si>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</si>
  <si>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</si>
  <si>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</si>
  <si>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</si>
  <si>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</si>
  <si>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</si>
  <si>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</si>
  <si>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</si>
  <si>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</si>
  <si>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</si>
  <si>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</si>
  <si>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</si>
  <si>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</si>
  <si>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</si>
  <si>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</si>
  <si>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</si>
  <si>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</si>
  <si>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</si>
  <si>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</si>
  <si>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</si>
  <si>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</si>
  <si>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</si>
  <si>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</si>
  <si>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</si>
  <si>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</si>
  <si>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</si>
  <si>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</si>
  <si>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</si>
  <si>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</si>
  <si>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</si>
  <si>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</si>
  <si>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</si>
  <si>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</si>
  <si>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</si>
  <si>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</si>
  <si>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</si>
  <si>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</si>
  <si>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</si>
  <si>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</si>
  <si>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</si>
  <si>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</si>
  <si>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</si>
  <si>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</si>
  <si>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</si>
  <si>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</si>
  <si>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</si>
  <si>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</si>
  <si>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</si>
  <si>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</si>
  <si>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</si>
  <si>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</si>
  <si>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</si>
  <si>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</si>
  <si>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</si>
  <si>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</si>
  <si>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</si>
  <si>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</si>
  <si>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</si>
  <si>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</si>
  <si>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</si>
  <si>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</si>
  <si>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</si>
  <si>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</si>
  <si>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</si>
  <si>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</si>
  <si>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</si>
  <si>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</si>
  <si>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</si>
  <si>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</si>
  <si>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</si>
  <si>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</si>
  <si>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</si>
  <si>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</si>
  <si>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</si>
  <si>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</si>
  <si>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</si>
  <si>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</si>
  <si>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</si>
  <si>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</si>
  <si>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</si>
  <si>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</si>
  <si>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</si>
  <si>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</si>
  <si>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</si>
  <si>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</si>
  <si>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</si>
  <si>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</si>
  <si>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</si>
  <si>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</si>
  <si>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</si>
  <si>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</si>
  <si>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</si>
  <si>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</si>
  <si>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</si>
  <si>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</si>
  <si>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</si>
  <si>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</si>
  <si>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</si>
  <si>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</si>
  <si>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</si>
  <si>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</si>
  <si>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</si>
  <si>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</si>
  <si>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</si>
  <si>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</si>
  <si>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</si>
  <si>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</si>
  <si>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</si>
  <si>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</si>
  <si>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</si>
  <si>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</si>
  <si>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</si>
  <si>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</si>
  <si>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</si>
  <si>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</si>
  <si>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</si>
  <si>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</si>
  <si>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</si>
  <si>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</si>
  <si>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</si>
  <si>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</si>
  <si>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</si>
  <si>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</si>
  <si>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</si>
  <si>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</si>
  <si>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</si>
  <si>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</si>
  <si>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</si>
  <si>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</si>
  <si>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</si>
  <si>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</si>
  <si>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</si>
  <si>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</si>
  <si>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</si>
  <si>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</si>
  <si>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</si>
  <si>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</si>
  <si>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</si>
  <si>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</si>
  <si>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</si>
  <si>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</si>
  <si>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</si>
  <si>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</si>
  <si>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</si>
  <si>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</si>
  <si>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</si>
  <si>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</si>
  <si>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</si>
  <si>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</si>
  <si>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</si>
  <si>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</si>
  <si>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</si>
  <si>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</si>
  <si>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</si>
  <si>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</si>
  <si>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</si>
  <si>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</si>
  <si>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</si>
  <si>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</si>
  <si>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</si>
  <si>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</si>
  <si>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</si>
  <si>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</si>
  <si>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</si>
  <si>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</si>
  <si>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</si>
  <si>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</si>
  <si>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</si>
  <si>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</si>
  <si>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</si>
  <si>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</si>
  <si>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</si>
  <si>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</si>
  <si>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</si>
  <si>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</si>
  <si>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</si>
  <si>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</si>
  <si>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</si>
  <si>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</si>
  <si>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</si>
  <si>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</si>
  <si>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</si>
  <si>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</si>
  <si>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</si>
  <si>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</si>
  <si>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</si>
  <si>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</si>
  <si>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</si>
  <si>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</si>
  <si>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</si>
  <si>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</si>
  <si>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</si>
  <si>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</si>
  <si>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</si>
  <si>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</si>
  <si>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</si>
  <si>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</si>
  <si>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</si>
  <si>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</si>
  <si>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</si>
  <si>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</si>
  <si>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</si>
  <si>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</si>
  <si>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</si>
  <si>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</si>
  <si>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</si>
  <si>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</si>
  <si>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</si>
  <si>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</si>
  <si>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</si>
  <si>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</si>
  <si>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</si>
  <si>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</si>
  <si>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</si>
  <si>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</si>
  <si>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</si>
  <si>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</si>
  <si>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</si>
  <si>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</si>
  <si>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</si>
  <si>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</si>
  <si>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</si>
  <si>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</si>
  <si>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</si>
  <si>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</si>
  <si>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</si>
  <si>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</si>
  <si>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</si>
  <si>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</si>
  <si>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</si>
  <si>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</si>
  <si>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</si>
  <si>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</si>
  <si>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</si>
  <si>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</si>
  <si>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</si>
  <si>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</si>
  <si>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</si>
  <si>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</si>
  <si>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</si>
  <si>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</si>
  <si>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</si>
  <si>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</si>
  <si>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</si>
  <si>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</si>
  <si>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</si>
  <si>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</si>
  <si>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</si>
  <si>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</si>
  <si>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</si>
  <si>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</si>
  <si>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</si>
  <si>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</si>
  <si>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</si>
  <si>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</si>
  <si>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</si>
  <si>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</si>
  <si>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</si>
  <si>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</si>
  <si>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</si>
  <si>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</si>
  <si>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</si>
  <si>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</si>
  <si>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</si>
  <si>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</si>
  <si>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</si>
  <si>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</si>
  <si>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</si>
  <si>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</si>
  <si>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</si>
  <si>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</si>
  <si>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</si>
  <si>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</si>
  <si>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</si>
  <si>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</si>
  <si>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</si>
  <si>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</si>
  <si>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</si>
  <si>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</si>
  <si>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</si>
  <si>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</si>
  <si>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</si>
  <si>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</si>
  <si>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</si>
  <si>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</si>
  <si>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</si>
  <si>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</si>
  <si>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</si>
  <si>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</si>
  <si>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</si>
  <si>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</si>
  <si>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</si>
  <si>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</si>
  <si>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</si>
  <si>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</si>
  <si>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</si>
  <si>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</si>
  <si>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</si>
  <si>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</si>
  <si>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</si>
  <si>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</si>
  <si>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</si>
  <si>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</si>
  <si>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</si>
  <si>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</si>
  <si>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</si>
  <si>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</si>
  <si>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</si>
  <si>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</si>
  <si>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</si>
  <si>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</si>
  <si>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</si>
  <si>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</si>
  <si>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</si>
  <si>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</si>
  <si>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</si>
  <si>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</si>
  <si>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</si>
  <si>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</si>
  <si>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</si>
  <si>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</si>
  <si>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</si>
  <si>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</si>
  <si>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</si>
  <si>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</si>
  <si>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</si>
  <si>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</si>
  <si>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</si>
  <si>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</si>
  <si>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</si>
  <si>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</si>
  <si>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</si>
  <si>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</si>
  <si>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</si>
  <si>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</si>
  <si>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</si>
  <si>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</si>
  <si>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</si>
  <si>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</si>
  <si>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</si>
  <si>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</si>
  <si>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</si>
  <si>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</si>
  <si>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</si>
  <si>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</si>
  <si>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</si>
  <si>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</si>
  <si>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</si>
  <si>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</si>
  <si>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</si>
  <si>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</si>
  <si>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</si>
  <si>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</si>
  <si>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</si>
  <si>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</si>
  <si>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</si>
  <si>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</si>
  <si>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</si>
  <si>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</si>
  <si>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</si>
  <si>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</si>
  <si>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</si>
  <si>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</si>
  <si>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</si>
  <si>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</si>
  <si>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</si>
  <si>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</si>
  <si>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</si>
  <si>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</si>
  <si>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</si>
  <si>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</si>
  <si>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</si>
  <si>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</si>
  <si>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</si>
  <si>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</si>
  <si>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</si>
  <si>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</si>
  <si>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</si>
  <si>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</si>
  <si>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</si>
  <si>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</si>
  <si>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</si>
  <si>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</si>
  <si>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</si>
  <si>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</si>
  <si>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</si>
  <si>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</si>
  <si>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</si>
  <si>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</si>
  <si>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</si>
  <si>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</si>
  <si>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</si>
  <si>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</si>
  <si>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</si>
  <si>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</si>
  <si>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</si>
  <si>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</si>
  <si>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</si>
  <si>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</si>
  <si>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</si>
  <si>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</si>
  <si>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</si>
  <si>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</si>
  <si>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</si>
  <si>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</si>
  <si>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</si>
  <si>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</si>
  <si>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</si>
  <si>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</si>
  <si>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</si>
  <si>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</si>
  <si>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</si>
  <si>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</si>
  <si>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</si>
  <si>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</si>
  <si>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</si>
  <si>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</si>
  <si>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</si>
  <si>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</si>
  <si>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</si>
  <si>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</si>
  <si>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</si>
  <si>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</si>
  <si>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</si>
  <si>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</si>
  <si>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</si>
  <si>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</si>
  <si>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</si>
  <si>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</si>
  <si>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</si>
  <si>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</si>
  <si>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</si>
  <si>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</si>
  <si>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</si>
  <si>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</si>
  <si>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</si>
  <si>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</si>
  <si>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</si>
  <si>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</si>
  <si>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</si>
  <si>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</si>
  <si>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</si>
  <si>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</si>
  <si>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</si>
  <si>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</si>
  <si>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</si>
  <si>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</si>
  <si>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</si>
  <si>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</si>
  <si>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</si>
  <si>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</si>
  <si>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</si>
  <si>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</si>
  <si>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</si>
  <si>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</si>
  <si>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</si>
  <si>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</si>
  <si>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</si>
  <si>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</si>
  <si>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</si>
  <si>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</si>
  <si>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</si>
  <si>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</si>
  <si>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</si>
  <si>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</si>
  <si>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</si>
  <si>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</si>
  <si>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</si>
  <si>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</si>
  <si>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</si>
  <si>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</si>
  <si>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</si>
  <si>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</si>
  <si>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</si>
  <si>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</si>
  <si>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</si>
  <si>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</si>
  <si>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</si>
  <si>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</si>
  <si>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</si>
  <si>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</si>
  <si>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</si>
  <si>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</si>
  <si>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</si>
  <si>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</si>
  <si>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</si>
  <si>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</si>
  <si>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</si>
  <si>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</si>
  <si>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</si>
  <si>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</si>
  <si>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</si>
  <si>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</si>
  <si>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</si>
  <si>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</si>
  <si>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</si>
  <si>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</si>
  <si>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</si>
  <si>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</si>
  <si>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</si>
  <si>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</si>
  <si>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</si>
  <si>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</si>
  <si>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</si>
  <si>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</si>
  <si>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</si>
  <si>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</si>
  <si>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</si>
  <si>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</si>
  <si>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</si>
  <si>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</si>
  <si>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</si>
  <si>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</si>
  <si>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</si>
  <si>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</si>
  <si>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</si>
  <si>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</si>
  <si>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</si>
  <si>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</si>
  <si>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</si>
  <si>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</si>
  <si>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</si>
  <si>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</si>
  <si>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</si>
  <si>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</si>
  <si>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</si>
  <si>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</si>
  <si>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</si>
  <si>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</si>
  <si>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</si>
  <si>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</si>
  <si>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</si>
  <si>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</si>
  <si>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</si>
  <si>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</si>
  <si>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</si>
  <si>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</si>
  <si>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</si>
  <si>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</si>
  <si>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</si>
  <si>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</si>
  <si>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</si>
  <si>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</si>
  <si>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</si>
  <si>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</si>
  <si>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</si>
  <si>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</si>
  <si>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</si>
  <si>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</si>
  <si>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</si>
  <si>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</si>
  <si>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</si>
  <si>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</si>
  <si>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</si>
  <si>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</si>
  <si>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</si>
  <si>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</si>
  <si>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</si>
  <si>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</si>
  <si>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</si>
  <si>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</si>
  <si>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</si>
  <si>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</si>
  <si>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</si>
  <si>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</si>
  <si>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</si>
  <si>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</si>
  <si>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</si>
  <si>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</si>
  <si>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</si>
  <si>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</si>
  <si>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</si>
  <si>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</si>
  <si>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</si>
  <si>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</si>
  <si>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</si>
  <si>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</si>
  <si>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</si>
  <si>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</si>
  <si>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</si>
  <si>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</si>
  <si>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</si>
  <si>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</si>
  <si>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</si>
  <si>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</si>
  <si>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</si>
  <si>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</si>
  <si>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</si>
  <si>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</si>
  <si>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</si>
  <si>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</si>
  <si>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</si>
  <si>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</si>
  <si>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</si>
  <si>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</si>
  <si>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</si>
  <si>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</si>
  <si>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</si>
  <si>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</si>
  <si>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</si>
  <si>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</si>
  <si>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</si>
  <si>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</si>
  <si>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</si>
  <si>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</si>
  <si>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</si>
  <si>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</si>
  <si>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</si>
  <si>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</si>
  <si>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</si>
  <si>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</si>
  <si>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</si>
  <si>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</si>
  <si>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</si>
  <si>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</si>
  <si>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</si>
  <si>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</si>
  <si>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</si>
  <si>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</si>
  <si>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</si>
  <si>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</si>
  <si>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</si>
  <si>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</si>
  <si>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</si>
  <si>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</si>
  <si>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</si>
  <si>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</si>
  <si>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</si>
  <si>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</si>
  <si>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</si>
  <si>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</si>
  <si>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</si>
  <si>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</si>
  <si>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</si>
  <si>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</si>
  <si>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</si>
  <si>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</si>
  <si>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</si>
  <si>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</si>
  <si>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</si>
  <si>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</si>
  <si>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</si>
  <si>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</si>
  <si>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</si>
  <si>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</si>
  <si>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</si>
  <si>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</si>
  <si>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</si>
  <si>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</si>
  <si>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</si>
  <si>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</si>
  <si>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</si>
  <si>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</si>
  <si>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</si>
  <si>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</si>
  <si>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</si>
  <si>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</si>
  <si>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</si>
  <si>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</si>
  <si>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</si>
  <si>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</si>
  <si>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</si>
  <si>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</si>
  <si>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</si>
  <si>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</si>
  <si>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</si>
  <si>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</si>
  <si>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</si>
  <si>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</si>
  <si>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</si>
  <si>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</si>
  <si>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</si>
  <si>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</si>
  <si>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</si>
  <si>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</si>
  <si>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</si>
  <si>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</si>
  <si>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</si>
  <si>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</si>
  <si>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</si>
  <si>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</si>
  <si>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</si>
  <si>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</si>
  <si>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</si>
  <si>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</si>
  <si>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</si>
  <si>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</si>
  <si>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</si>
  <si>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</si>
  <si>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</si>
  <si>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</si>
  <si>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</si>
  <si>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</si>
  <si>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</si>
  <si>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</si>
  <si>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</si>
  <si>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</si>
  <si>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</si>
  <si>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</si>
  <si>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</si>
  <si>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</si>
  <si>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</si>
  <si>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</si>
  <si>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</si>
  <si>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</si>
  <si>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</si>
  <si>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</si>
  <si>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</si>
  <si>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</si>
  <si>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</si>
  <si>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</si>
  <si>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</si>
  <si>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</si>
  <si>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</si>
  <si>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</si>
  <si>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</si>
  <si>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</si>
  <si>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</si>
  <si>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</si>
  <si>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</si>
  <si>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</si>
  <si>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</si>
  <si>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</si>
  <si>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</si>
  <si>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</si>
  <si>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</si>
  <si>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</si>
  <si>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</si>
  <si>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</si>
  <si>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</si>
  <si>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</si>
  <si>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</si>
  <si>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</si>
  <si>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</si>
  <si>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</si>
  <si>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</si>
  <si>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</si>
  <si>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</si>
  <si>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</si>
  <si>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</si>
  <si>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</si>
  <si>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</si>
  <si>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</si>
  <si>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</si>
  <si>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</si>
  <si>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</si>
  <si>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</si>
  <si>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</si>
  <si>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</si>
  <si>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</si>
  <si>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</si>
  <si>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</si>
  <si>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</si>
  <si>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</si>
  <si>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</si>
  <si>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</si>
  <si>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</si>
  <si>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</si>
  <si>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</si>
  <si>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</si>
  <si>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</si>
  <si>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</si>
  <si>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</si>
  <si>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</si>
  <si>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</si>
  <si>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</si>
  <si>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</si>
  <si>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</si>
  <si>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</si>
  <si>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</si>
  <si>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</si>
  <si>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</si>
  <si>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</si>
  <si>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</si>
  <si>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</si>
  <si>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</si>
  <si>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</si>
  <si>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</si>
  <si>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</si>
  <si>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</si>
  <si>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</si>
  <si>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</si>
  <si>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</si>
  <si>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</si>
  <si>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</si>
  <si>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</si>
  <si>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</si>
  <si>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</si>
  <si>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</si>
  <si>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</si>
  <si>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</si>
  <si>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</si>
  <si>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</si>
  <si>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</si>
  <si>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</si>
  <si>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</si>
  <si>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</si>
  <si>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</si>
  <si>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</si>
  <si>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</si>
  <si>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</si>
  <si>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</si>
  <si>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</si>
  <si>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</si>
  <si>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</si>
  <si>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</si>
  <si>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</si>
  <si>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</si>
  <si>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</si>
  <si>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</si>
  <si>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</si>
  <si>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</si>
  <si>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</si>
  <si>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</si>
  <si>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</si>
  <si>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</si>
  <si>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</si>
  <si>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</si>
  <si>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</si>
  <si>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</si>
  <si>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</si>
  <si>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</si>
  <si>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</si>
  <si>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</si>
  <si>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</si>
  <si>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</si>
  <si>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</si>
  <si>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</si>
  <si>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</si>
  <si>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</si>
  <si>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</si>
  <si>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</si>
  <si>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</si>
  <si>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</si>
  <si>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</si>
  <si>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</si>
  <si>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</si>
  <si>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</si>
  <si>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</si>
  <si>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</si>
  <si>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</si>
  <si>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</si>
  <si>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</si>
  <si>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</si>
  <si>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</si>
  <si>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</si>
  <si>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</si>
  <si>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</si>
  <si>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</si>
  <si>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</si>
  <si>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</si>
  <si>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</si>
  <si>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</si>
  <si>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</si>
  <si>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</si>
  <si>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</si>
  <si>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</si>
  <si>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</si>
  <si>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</si>
  <si>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</si>
  <si>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</si>
  <si>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</si>
  <si>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</si>
  <si>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</si>
  <si>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</si>
  <si>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</si>
  <si>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</si>
  <si>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</si>
  <si>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</si>
  <si>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</si>
  <si>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</si>
  <si>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</si>
  <si>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</si>
  <si>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</si>
  <si>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</si>
  <si>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</si>
  <si>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</si>
  <si>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</si>
  <si>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</si>
  <si>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</si>
  <si>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</si>
  <si>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</si>
  <si>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</si>
  <si>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</si>
  <si>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</si>
  <si>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</si>
  <si>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</si>
  <si>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</si>
  <si>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</si>
  <si>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</si>
  <si>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</si>
  <si>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</si>
  <si>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</si>
  <si>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</si>
  <si>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</si>
  <si>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</si>
  <si>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</si>
  <si>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</si>
  <si>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</si>
  <si>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</si>
  <si>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</si>
  <si>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</si>
  <si>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</si>
  <si>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</si>
  <si>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</si>
  <si>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</si>
  <si>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</si>
  <si>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</si>
  <si>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</si>
  <si>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</si>
  <si>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</si>
  <si>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</si>
  <si>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</si>
  <si>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</si>
  <si>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</si>
  <si>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</si>
  <si>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</si>
  <si>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</si>
  <si>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</si>
  <si>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</si>
  <si>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</si>
  <si>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</si>
  <si>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</si>
  <si>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</si>
  <si>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</si>
  <si>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</si>
  <si>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</si>
  <si>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</si>
  <si>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</si>
  <si>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</si>
  <si>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</si>
  <si>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</si>
  <si>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</si>
  <si>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</si>
  <si>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</si>
  <si>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</si>
  <si>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</si>
  <si>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</si>
  <si>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</si>
  <si>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</si>
  <si>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</si>
  <si>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</si>
  <si>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</si>
  <si>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</si>
  <si>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</si>
  <si>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</si>
  <si>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</si>
  <si>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</si>
  <si>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</si>
  <si>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</si>
  <si>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</si>
  <si>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</si>
  <si>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</si>
  <si>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</si>
  <si>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</si>
  <si>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</si>
  <si>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</si>
  <si>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</si>
  <si>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</si>
  <si>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</si>
  <si>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</si>
  <si>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</si>
  <si>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</si>
  <si>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</si>
  <si>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</si>
  <si>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</si>
  <si>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</si>
  <si>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</si>
  <si>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</si>
  <si>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</si>
  <si>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</si>
  <si>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</si>
  <si>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</si>
  <si>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</si>
  <si>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</si>
  <si>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</si>
  <si>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</si>
  <si>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</si>
  <si>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</si>
  <si>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</si>
  <si>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</si>
  <si>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</si>
  <si>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</si>
  <si>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</si>
  <si>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</si>
  <si>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</si>
  <si>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</si>
  <si>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</si>
  <si>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</si>
  <si>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</si>
  <si>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</si>
  <si>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</si>
  <si>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</si>
  <si>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</si>
  <si>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</si>
  <si>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</si>
  <si>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</si>
  <si>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</si>
  <si>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</si>
  <si>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</si>
  <si>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</si>
  <si>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</si>
  <si>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</si>
  <si>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</si>
  <si>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</si>
  <si>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</si>
  <si>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</si>
  <si>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</si>
  <si>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</si>
  <si>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</si>
  <si>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</si>
  <si>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</si>
  <si>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</si>
  <si>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</si>
  <si>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</si>
  <si>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</si>
  <si>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</si>
  <si>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</si>
  <si>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</si>
  <si>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</si>
  <si>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</si>
  <si>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</si>
  <si>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</si>
  <si>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</si>
  <si>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</si>
  <si>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</si>
  <si>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</si>
  <si>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</si>
  <si>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</si>
  <si>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</si>
  <si>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</si>
  <si>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</si>
  <si>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</si>
  <si>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</si>
  <si>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</si>
  <si>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</si>
  <si>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</si>
  <si>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</si>
  <si>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</si>
  <si>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</si>
  <si>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</si>
  <si>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</si>
  <si>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</si>
  <si>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</si>
  <si>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</si>
  <si>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</si>
  <si>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</si>
  <si>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</si>
  <si>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</si>
  <si>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</si>
  <si>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</si>
  <si>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</si>
  <si>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</si>
  <si>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</si>
  <si>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</si>
  <si>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</si>
  <si>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</si>
  <si>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</si>
  <si>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</si>
  <si>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</si>
  <si>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</si>
  <si>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</si>
  <si>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</si>
  <si>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</si>
  <si>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</si>
  <si>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</si>
  <si>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</si>
  <si>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</si>
  <si>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</si>
  <si>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</si>
  <si>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</si>
  <si>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</si>
  <si>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</si>
  <si>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</si>
  <si>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</si>
  <si>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</si>
  <si>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</si>
  <si>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</si>
  <si>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</si>
  <si>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</si>
  <si>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</si>
  <si>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</si>
  <si>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</si>
  <si>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</si>
  <si>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</si>
  <si>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</si>
  <si>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</si>
  <si>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</si>
  <si>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</si>
  <si>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</si>
  <si>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</si>
  <si>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</si>
  <si>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</si>
  <si>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</si>
  <si>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</si>
  <si>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</si>
  <si>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</si>
  <si>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</si>
  <si>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</si>
  <si>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</si>
  <si>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</si>
  <si>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</si>
  <si>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</si>
  <si>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</si>
  <si>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</si>
  <si>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</si>
  <si>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</si>
  <si>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</si>
  <si>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</si>
  <si>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</si>
  <si>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</si>
  <si>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</si>
  <si>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</si>
  <si>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</si>
  <si>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</si>
  <si>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</si>
  <si>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</si>
  <si>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</si>
  <si>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</si>
  <si>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</si>
  <si>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</si>
  <si>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</si>
  <si>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</si>
  <si>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</si>
  <si>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</si>
  <si>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</si>
  <si>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</si>
  <si>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</si>
  <si>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</si>
  <si>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</si>
  <si>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</si>
  <si>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</si>
  <si>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</si>
  <si>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</si>
  <si>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</si>
  <si>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</si>
  <si>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</si>
  <si>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</si>
  <si>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</si>
  <si>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</si>
  <si>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</si>
  <si>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</si>
  <si>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</si>
  <si>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</si>
  <si>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</si>
  <si>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</si>
  <si>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</si>
  <si>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</si>
  <si>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</si>
  <si>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</si>
  <si>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</si>
  <si>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</si>
  <si>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</si>
  <si>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</si>
  <si>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</si>
  <si>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</si>
  <si>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</si>
  <si>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</si>
  <si>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</si>
  <si>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</si>
  <si>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</si>
  <si>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</si>
  <si>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</si>
  <si>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</si>
  <si>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</si>
  <si>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</si>
  <si>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</si>
  <si>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</si>
  <si>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</si>
  <si>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</si>
  <si>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</si>
  <si>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</si>
  <si>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</si>
  <si>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</si>
  <si>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</si>
  <si>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</si>
  <si>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</si>
  <si>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</si>
  <si>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</si>
  <si>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</si>
  <si>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</si>
  <si>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</si>
  <si>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</si>
  <si>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</si>
  <si>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</si>
  <si>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</si>
  <si>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</si>
  <si>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</si>
  <si>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</si>
  <si>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</si>
  <si>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</si>
  <si>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</si>
  <si>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</si>
  <si>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</si>
  <si>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</si>
  <si>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</si>
  <si>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</si>
  <si>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</si>
  <si>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</si>
  <si>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</si>
  <si>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</si>
  <si>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</si>
  <si>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</si>
  <si>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</si>
  <si>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</si>
  <si>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</si>
  <si>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</si>
  <si>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</si>
  <si>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</si>
  <si>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</si>
  <si>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</si>
  <si>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</si>
  <si>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</si>
  <si>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</si>
  <si>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</si>
  <si>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</si>
  <si>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</si>
  <si>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</si>
  <si>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</si>
  <si>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</si>
  <si>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</si>
  <si>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</si>
  <si>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</si>
  <si>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</si>
  <si>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</si>
  <si>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</si>
  <si>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</si>
  <si>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</si>
  <si>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</si>
  <si>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</si>
  <si>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</si>
  <si>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</si>
  <si>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</si>
  <si>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</si>
  <si>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</si>
  <si>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</si>
  <si>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</si>
  <si>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</si>
  <si>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</si>
  <si>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</si>
  <si>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</si>
  <si>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</si>
  <si>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</si>
  <si>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</si>
  <si>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</si>
  <si>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</si>
  <si>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</si>
  <si>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</si>
  <si>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</si>
  <si>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</si>
  <si>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</si>
  <si>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</si>
  <si>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</si>
  <si>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</si>
  <si>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</si>
  <si>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</si>
  <si>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</si>
  <si>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</si>
  <si>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</si>
  <si>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</si>
  <si>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</si>
  <si>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</si>
  <si>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</si>
  <si>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</si>
  <si>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</si>
  <si>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</si>
  <si>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</si>
  <si>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</si>
  <si>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</si>
  <si>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</si>
  <si>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</si>
  <si>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</si>
  <si>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</si>
  <si>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</si>
  <si>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</si>
  <si>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</si>
  <si>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</si>
  <si>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</si>
  <si>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</si>
  <si>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</si>
  <si>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</si>
  <si>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</si>
  <si>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</si>
  <si>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</si>
  <si>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</si>
  <si>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</si>
  <si>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</si>
  <si>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</si>
  <si>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</si>
  <si>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</si>
  <si>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</si>
  <si>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</si>
  <si>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</si>
  <si>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</si>
  <si>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</si>
  <si>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</si>
  <si>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</si>
  <si>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</si>
  <si>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</si>
  <si>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</si>
  <si>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</si>
  <si>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</si>
  <si>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</si>
  <si>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</si>
  <si>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</si>
  <si>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</si>
  <si>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</si>
  <si>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</si>
  <si>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</si>
  <si>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</si>
  <si>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</si>
  <si>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</si>
  <si>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</si>
  <si>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</si>
  <si>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</si>
  <si>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</si>
  <si>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</si>
  <si>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</si>
  <si>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</si>
  <si>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</si>
  <si>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</si>
  <si>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</si>
  <si>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</si>
  <si>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</si>
  <si>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</si>
  <si>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</si>
  <si>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</si>
  <si>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</si>
  <si>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</si>
  <si>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</si>
  <si>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</si>
  <si>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</si>
  <si>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</si>
  <si>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</si>
  <si>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</si>
  <si>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</si>
  <si>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</si>
  <si>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</si>
  <si>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</si>
  <si>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</si>
  <si>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</si>
  <si>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</si>
  <si>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</si>
  <si>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</si>
  <si>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</si>
  <si>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</si>
  <si>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</si>
  <si>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</si>
  <si>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</si>
  <si>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</si>
  <si>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</si>
  <si>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</si>
  <si>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</si>
  <si>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</si>
  <si>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</si>
  <si>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</si>
  <si>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</si>
  <si>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</si>
  <si>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</si>
  <si>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</si>
  <si>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</si>
  <si>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</si>
  <si>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</si>
  <si>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</si>
  <si>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</si>
  <si>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</si>
  <si>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</si>
  <si>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</si>
  <si>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</si>
  <si>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</si>
  <si>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</si>
  <si>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</si>
  <si>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</si>
  <si>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</si>
  <si>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</si>
  <si>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</si>
  <si>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</si>
  <si>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</si>
  <si>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</si>
  <si>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</si>
  <si>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</si>
  <si>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</si>
  <si>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</si>
  <si>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</si>
  <si>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</si>
  <si>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</si>
  <si>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</si>
  <si>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</si>
  <si>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</si>
  <si>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</si>
  <si>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</si>
  <si>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</si>
  <si>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</si>
  <si>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</si>
  <si>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</si>
  <si>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</si>
  <si>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</si>
  <si>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</si>
  <si>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</si>
  <si>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</si>
  <si>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</si>
  <si>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</si>
  <si>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</si>
  <si>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</si>
  <si>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</si>
  <si>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</si>
  <si>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</si>
  <si>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</si>
  <si>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</si>
  <si>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</si>
  <si>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</si>
  <si>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</si>
  <si>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</si>
  <si>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</si>
  <si>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</si>
  <si>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</si>
  <si>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</si>
  <si>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</si>
  <si>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</si>
  <si>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</si>
  <si>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</si>
  <si>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</si>
  <si>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</si>
  <si>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</si>
  <si>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</si>
  <si>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</si>
  <si>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</si>
  <si>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</si>
  <si>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</si>
  <si>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</si>
  <si>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</si>
  <si>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</si>
  <si>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</si>
  <si>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</si>
  <si>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</si>
  <si>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</si>
  <si>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</si>
  <si>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</si>
  <si>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</si>
  <si>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</si>
  <si>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</si>
  <si>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</si>
  <si>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</si>
  <si>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</si>
  <si>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</si>
  <si>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</si>
  <si>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</si>
  <si>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</si>
  <si>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</si>
  <si>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</si>
  <si>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</si>
  <si>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</si>
  <si>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</si>
  <si>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</si>
  <si>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</si>
  <si>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</si>
  <si>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</si>
  <si>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</si>
  <si>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</si>
  <si>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</si>
  <si>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</si>
  <si>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</si>
  <si>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</si>
  <si>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</si>
  <si>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</si>
  <si>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</si>
  <si>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</si>
  <si>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</si>
  <si>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</si>
  <si>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</si>
  <si>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</si>
  <si>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</si>
  <si>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</si>
  <si>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</si>
  <si>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</si>
  <si>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</si>
  <si>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</si>
  <si>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</si>
  <si>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</si>
  <si>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</si>
  <si>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</si>
  <si>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</si>
  <si>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</si>
  <si>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</si>
  <si>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</si>
  <si>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</si>
  <si>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</si>
  <si>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</si>
  <si>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</si>
  <si>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</si>
  <si>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</si>
  <si>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</si>
  <si>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</si>
  <si>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</si>
  <si>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</si>
  <si>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</si>
  <si>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</si>
  <si>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</si>
  <si>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</si>
  <si>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</si>
  <si>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</si>
  <si>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</si>
  <si>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</si>
  <si>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</si>
  <si>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</si>
  <si>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</si>
  <si>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</si>
  <si>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</si>
  <si>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</si>
  <si>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</si>
  <si>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</si>
  <si>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</si>
  <si>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</si>
  <si>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</si>
  <si>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</si>
  <si>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</si>
  <si>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</si>
  <si>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</si>
  <si>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</si>
  <si>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</si>
  <si>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</si>
  <si>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</si>
  <si>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</si>
  <si>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</si>
  <si>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</si>
  <si>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</si>
  <si>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</si>
  <si>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</si>
  <si>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</si>
  <si>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</si>
  <si>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</si>
  <si>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</si>
  <si>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</si>
  <si>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</si>
  <si>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</si>
  <si>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</si>
  <si>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</si>
  <si>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</si>
  <si>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</si>
  <si>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</si>
  <si>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</si>
  <si>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</si>
  <si>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</si>
  <si>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</si>
  <si>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</si>
  <si>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</si>
  <si>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</si>
  <si>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</si>
  <si>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</si>
  <si>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</si>
  <si>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</si>
  <si>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</si>
  <si>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</si>
  <si>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</si>
  <si>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</si>
  <si>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</si>
  <si>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</si>
  <si>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</si>
  <si>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</si>
  <si>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</si>
  <si>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</si>
  <si>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</si>
  <si>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</si>
  <si>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</si>
  <si>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</si>
  <si>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</si>
  <si>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</si>
  <si>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</si>
  <si>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</si>
  <si>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</si>
  <si>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</si>
  <si>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</si>
  <si>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</si>
  <si>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</si>
  <si>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</si>
  <si>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</si>
  <si>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</si>
  <si>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</si>
  <si>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</si>
  <si>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</si>
  <si>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</si>
  <si>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</si>
  <si>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</si>
  <si>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</si>
  <si>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</si>
  <si>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</si>
  <si>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</si>
  <si>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</si>
  <si>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</si>
  <si>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</si>
  <si>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</si>
  <si>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</si>
  <si>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</si>
  <si>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</si>
  <si>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</si>
  <si>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</si>
  <si>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</si>
  <si>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</si>
  <si>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</si>
  <si>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</si>
  <si>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</si>
  <si>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</si>
  <si>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</si>
  <si>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</si>
  <si>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</si>
  <si>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</si>
  <si>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</si>
  <si>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</si>
  <si>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</si>
  <si>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</si>
  <si>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</si>
  <si>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</si>
  <si>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</si>
  <si>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</si>
  <si>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</si>
  <si>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</si>
  <si>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</si>
  <si>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</si>
  <si>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</si>
  <si>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</si>
  <si>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</si>
  <si>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</si>
  <si>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</si>
  <si>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</si>
  <si>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</si>
  <si>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</si>
  <si>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</si>
  <si>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</si>
  <si>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</si>
  <si>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</si>
  <si>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</si>
  <si>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</si>
  <si>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</si>
  <si>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</si>
  <si>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</si>
  <si>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</si>
  <si>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</si>
  <si>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</si>
  <si>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</si>
  <si>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</si>
  <si>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</si>
  <si>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</si>
  <si>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</si>
  <si>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</si>
  <si>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</si>
  <si>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</si>
  <si>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</si>
  <si>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</si>
  <si>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</si>
  <si>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</si>
  <si>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</si>
  <si>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</si>
  <si>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</si>
  <si>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</si>
  <si>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</si>
  <si>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</si>
  <si>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</si>
  <si>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</si>
  <si>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</si>
  <si>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</si>
  <si>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</si>
  <si>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</si>
  <si>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</si>
  <si>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</si>
  <si>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</si>
  <si>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</si>
  <si>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</si>
  <si>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</si>
  <si>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</si>
  <si>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</si>
  <si>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</si>
  <si>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</si>
  <si>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</si>
  <si>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</si>
  <si>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</si>
  <si>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</si>
  <si>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</si>
  <si>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</si>
  <si>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</si>
  <si>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</si>
  <si>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</si>
  <si>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</si>
  <si>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</si>
  <si>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</si>
  <si>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</si>
  <si>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</si>
  <si>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</si>
  <si>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</si>
  <si>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</si>
  <si>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</si>
  <si>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</si>
  <si>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</si>
  <si>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</si>
  <si>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</si>
  <si>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</si>
  <si>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</si>
  <si>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</si>
  <si>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</si>
  <si>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</si>
  <si>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</si>
  <si>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</si>
  <si>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</si>
  <si>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</si>
  <si>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</si>
  <si>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</si>
  <si>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</si>
  <si>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</si>
  <si>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</si>
  <si>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</si>
  <si>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</si>
  <si>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</si>
  <si>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</si>
  <si>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</si>
  <si>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</si>
  <si>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</si>
  <si>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</si>
  <si>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</si>
  <si>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</si>
  <si>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</si>
  <si>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</si>
  <si>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</si>
  <si>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</si>
  <si>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</si>
  <si>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</si>
  <si>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</si>
  <si>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</si>
  <si>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</si>
  <si>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</si>
  <si>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</si>
  <si>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</si>
  <si>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</si>
  <si>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</si>
  <si>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</si>
  <si>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</si>
  <si>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</si>
  <si>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</si>
  <si>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</si>
  <si>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</si>
  <si>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</si>
  <si>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</si>
  <si>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</si>
  <si>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</si>
  <si>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</si>
  <si>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</si>
  <si>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</si>
  <si>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</si>
  <si>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</si>
  <si>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</si>
  <si>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</si>
  <si>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</si>
  <si>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</si>
  <si>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</si>
  <si>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</si>
  <si>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</si>
  <si>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</si>
  <si>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</si>
  <si>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</si>
  <si>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</si>
  <si>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</si>
  <si>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</si>
  <si>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</si>
  <si>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</si>
  <si>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</si>
  <si>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</si>
  <si>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</si>
  <si>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</si>
  <si>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</si>
  <si>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</si>
  <si>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</si>
  <si>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</si>
  <si>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</si>
  <si>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</si>
  <si>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</si>
  <si>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</si>
  <si>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</si>
  <si>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</si>
  <si>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</si>
  <si>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</si>
  <si>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</si>
  <si>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</si>
  <si>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</si>
  <si>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</si>
  <si>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</si>
  <si>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</si>
  <si>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</si>
  <si>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</si>
  <si>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</si>
  <si>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</si>
  <si>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</si>
  <si>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</si>
  <si>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</si>
  <si>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</si>
  <si>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</si>
  <si>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</si>
  <si>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</si>
  <si>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</si>
  <si>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</si>
  <si>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</si>
  <si>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</si>
  <si>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</si>
  <si>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</si>
  <si>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</si>
  <si>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</si>
  <si>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</si>
  <si>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</si>
  <si>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</si>
  <si>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</si>
  <si>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</si>
  <si>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</si>
  <si>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</si>
  <si>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</si>
  <si>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</si>
  <si>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</si>
  <si>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</si>
  <si>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</si>
  <si>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</si>
  <si>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</si>
  <si>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</si>
  <si>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</si>
  <si>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</si>
  <si>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</si>
  <si>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</si>
  <si>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</si>
  <si>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</si>
  <si>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</si>
  <si>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</si>
  <si>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</si>
  <si>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</si>
  <si>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</si>
  <si>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</si>
  <si>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</si>
  <si>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</si>
  <si>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</si>
  <si>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</si>
  <si>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</si>
  <si>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</si>
  <si>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</si>
  <si>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</si>
  <si>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</si>
  <si>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</si>
  <si>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</si>
  <si>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</si>
  <si>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</si>
  <si>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</si>
  <si>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</si>
  <si>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</si>
  <si>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</si>
  <si>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</si>
  <si>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</si>
  <si>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</si>
  <si>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</si>
  <si>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</si>
  <si>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</si>
  <si>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</si>
  <si>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</si>
  <si>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</si>
  <si>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</si>
  <si>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</si>
  <si>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</si>
  <si>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</si>
  <si>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</si>
  <si>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</si>
  <si>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</si>
  <si>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</si>
  <si>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</si>
  <si>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</si>
  <si>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</si>
  <si>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</si>
  <si>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</si>
  <si>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</si>
  <si>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</si>
  <si>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</si>
  <si>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</si>
  <si>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</si>
  <si>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</si>
  <si>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</si>
  <si>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</si>
  <si>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</si>
  <si>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</si>
  <si>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</si>
  <si>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</si>
  <si>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</si>
  <si>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</si>
  <si>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</si>
  <si>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</si>
  <si>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</si>
  <si>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</si>
  <si>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</si>
  <si>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</si>
  <si>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</si>
  <si>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</si>
  <si>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</si>
  <si>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</si>
  <si>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</si>
  <si>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</si>
  <si>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</si>
  <si>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</si>
  <si>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</si>
  <si>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</si>
  <si>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</si>
  <si>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</si>
  <si>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</si>
  <si>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</si>
  <si>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</si>
  <si>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</si>
  <si>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</si>
  <si>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</si>
  <si>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</si>
  <si>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</si>
  <si>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</si>
  <si>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</si>
  <si>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</si>
  <si>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</si>
  <si>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</si>
  <si>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</si>
  <si>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</si>
  <si>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</si>
  <si>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</si>
  <si>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</si>
  <si>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</si>
  <si>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</si>
  <si>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</si>
  <si>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</si>
  <si>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</si>
  <si>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</si>
  <si>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</si>
  <si>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</si>
  <si>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</si>
  <si>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</si>
  <si>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</si>
  <si>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</si>
  <si>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</si>
  <si>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</si>
  <si>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</si>
  <si>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</si>
  <si>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</si>
  <si>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</si>
  <si>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</si>
  <si>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</si>
  <si>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</si>
  <si>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</si>
  <si>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</si>
  <si>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</si>
  <si>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</si>
  <si>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</si>
  <si>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</si>
  <si>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</si>
  <si>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</si>
  <si>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</si>
  <si>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</si>
  <si>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</si>
  <si>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</si>
  <si>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</si>
  <si>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</si>
  <si>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</si>
  <si>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</si>
  <si>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</si>
  <si>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</si>
  <si>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</si>
  <si>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</si>
  <si>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</si>
  <si>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</si>
  <si>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</si>
  <si>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</si>
  <si>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</si>
  <si>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</si>
  <si>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</si>
  <si>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</si>
  <si>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</si>
  <si>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</si>
  <si>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</si>
  <si>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</si>
  <si>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</si>
  <si>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</si>
  <si>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</si>
  <si>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</si>
  <si>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</si>
  <si>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</si>
  <si>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</si>
  <si>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</si>
  <si>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</si>
  <si>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</si>
  <si>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</si>
  <si>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</si>
  <si>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</si>
  <si>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</si>
  <si>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</si>
  <si>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</si>
  <si>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</si>
  <si>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</si>
  <si>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</si>
  <si>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</si>
  <si>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</si>
  <si>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</si>
  <si>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</si>
  <si>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</si>
  <si>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</si>
  <si>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</si>
  <si>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</si>
  <si>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</si>
  <si>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</si>
  <si>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</si>
  <si>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</si>
  <si>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</si>
  <si>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</si>
  <si>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</si>
  <si>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</si>
  <si>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</si>
  <si>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</si>
  <si>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</si>
  <si>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</si>
  <si>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</si>
  <si>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</si>
  <si>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</si>
  <si>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</si>
  <si>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</si>
  <si>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</si>
  <si>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</si>
  <si>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</si>
  <si>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</si>
  <si>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</si>
  <si>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</si>
  <si>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</si>
  <si>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</si>
  <si>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</si>
  <si>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</si>
  <si>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</si>
  <si>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</si>
  <si>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</si>
  <si>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</si>
  <si>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</si>
  <si>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</si>
  <si>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</si>
  <si>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</si>
  <si>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</si>
  <si>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</si>
  <si>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</si>
  <si>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</si>
  <si>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</si>
  <si>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</si>
  <si>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</si>
  <si>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</si>
  <si>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</si>
  <si>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</si>
  <si>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</si>
  <si>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</si>
  <si>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</si>
  <si>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</si>
  <si>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</si>
  <si>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</si>
  <si>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</si>
  <si>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</si>
  <si>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</si>
  <si>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</si>
  <si>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</si>
  <si>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</si>
  <si>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</si>
  <si>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</si>
  <si>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</si>
  <si>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</si>
  <si>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</si>
  <si>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</si>
  <si>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</si>
  <si>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</si>
  <si>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</si>
  <si>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</si>
  <si>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</si>
  <si>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</si>
  <si>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</si>
  <si>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</si>
  <si>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</si>
  <si>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</si>
  <si>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</si>
  <si>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</si>
  <si>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</si>
  <si>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</si>
  <si>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</si>
  <si>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</si>
  <si>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</si>
  <si>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</si>
  <si>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</si>
  <si>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</si>
  <si>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</si>
  <si>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</si>
  <si>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</si>
  <si>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</si>
  <si>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</si>
  <si>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</si>
  <si>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</si>
  <si>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</si>
  <si>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</si>
  <si>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</si>
  <si>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</si>
  <si>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</si>
  <si>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</si>
  <si>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</si>
  <si>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</si>
  <si>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</si>
  <si>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</si>
  <si>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</si>
  <si>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</si>
  <si>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</si>
  <si>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</si>
  <si>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</si>
  <si>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</si>
  <si>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</si>
  <si>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</si>
  <si>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</si>
  <si>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</si>
  <si>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</si>
  <si>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</si>
  <si>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</si>
  <si>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</si>
  <si>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</si>
  <si>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</si>
  <si>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</si>
  <si>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</si>
  <si>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</si>
  <si>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</si>
  <si>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</si>
  <si>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</si>
  <si>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</si>
  <si>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</si>
  <si>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</si>
  <si>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</si>
  <si>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</si>
  <si>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</si>
  <si>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</si>
  <si>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</si>
  <si>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</si>
  <si>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</si>
  <si>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</si>
  <si>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</si>
  <si>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</si>
  <si>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</si>
  <si>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</si>
  <si>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</si>
  <si>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</si>
  <si>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</si>
  <si>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</si>
  <si>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</si>
  <si>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</si>
  <si>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</si>
  <si>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</si>
  <si>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</si>
  <si>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</si>
  <si>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</si>
  <si>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</si>
  <si>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</si>
  <si>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</si>
  <si>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</si>
  <si>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</si>
  <si>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</si>
  <si>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</si>
  <si>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</si>
  <si>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</si>
  <si>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</si>
  <si>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</si>
  <si>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</si>
  <si>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</si>
  <si>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</si>
  <si>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</si>
  <si>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</si>
  <si>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</si>
  <si>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</si>
  <si>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</si>
  <si>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</si>
  <si>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</si>
  <si>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</si>
  <si>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</si>
  <si>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</si>
  <si>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</si>
  <si>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</si>
  <si>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</si>
  <si>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</si>
  <si>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</si>
  <si>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</si>
  <si>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</si>
  <si>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</si>
  <si>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</si>
  <si>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</si>
  <si>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</si>
  <si>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</si>
  <si>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</si>
  <si>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</si>
  <si>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</si>
  <si>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</si>
  <si>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</si>
  <si>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</si>
  <si>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</si>
  <si>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</si>
  <si>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</si>
  <si>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</si>
  <si>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</si>
  <si>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</si>
  <si>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</si>
  <si>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</si>
  <si>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</si>
  <si>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</si>
  <si>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</si>
  <si>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</si>
  <si>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</si>
  <si>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</si>
  <si>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</si>
  <si>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</si>
  <si>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</si>
  <si>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</si>
  <si>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</si>
  <si>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</si>
  <si>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</si>
  <si>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</si>
  <si>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</si>
  <si>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</si>
  <si>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</si>
  <si>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</si>
  <si>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</si>
  <si>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</si>
  <si>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</si>
  <si>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</si>
  <si>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</si>
  <si>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</si>
  <si>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</si>
  <si>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</si>
  <si>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</si>
  <si>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</si>
  <si>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</si>
  <si>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</si>
  <si>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</si>
  <si>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</si>
  <si>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</si>
  <si>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</si>
  <si>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</si>
  <si>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</si>
  <si>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</si>
  <si>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</si>
  <si>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</si>
  <si>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</si>
  <si>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</si>
  <si>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</si>
  <si>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</si>
  <si>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</si>
  <si>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</si>
  <si>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</si>
  <si>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</si>
  <si>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</si>
  <si>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</si>
  <si>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</si>
  <si>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</si>
  <si>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</si>
  <si>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</si>
  <si>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</si>
  <si>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</si>
  <si>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</si>
  <si>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</si>
  <si>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</si>
  <si>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</si>
  <si>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</si>
  <si>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</si>
  <si>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</si>
  <si>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</si>
  <si>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</si>
  <si>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</si>
  <si>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</si>
  <si>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</si>
  <si>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</si>
  <si>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</si>
  <si>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</si>
  <si>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</si>
  <si>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</si>
  <si>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</si>
  <si>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</si>
  <si>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</si>
  <si>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</si>
  <si>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</si>
  <si>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</si>
  <si>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</si>
  <si>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</si>
  <si>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</si>
  <si>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</si>
  <si>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</si>
  <si>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</si>
  <si>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</si>
  <si>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</si>
  <si>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</si>
  <si>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</si>
  <si>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</si>
  <si>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</si>
  <si>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</si>
  <si>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</si>
  <si>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</si>
  <si>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</si>
  <si>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</si>
  <si>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</si>
  <si>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</si>
  <si>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</si>
  <si>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</si>
  <si>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</si>
  <si>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</si>
  <si>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</si>
  <si>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</si>
  <si>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</si>
  <si>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</si>
  <si>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</si>
  <si>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</si>
  <si>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</si>
  <si>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</si>
  <si>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</si>
  <si>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</si>
  <si>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</si>
  <si>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</si>
  <si>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</si>
  <si>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</si>
  <si>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</si>
  <si>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</si>
  <si>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</si>
  <si>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</si>
  <si>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</si>
  <si>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</si>
  <si>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</si>
  <si>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</si>
  <si>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</si>
  <si>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</si>
  <si>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</si>
  <si>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</si>
  <si>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</si>
  <si>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</si>
  <si>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</si>
  <si>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</si>
  <si>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</si>
  <si>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</si>
  <si>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</si>
  <si>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</si>
  <si>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</si>
  <si>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</si>
  <si>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</si>
  <si>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</si>
  <si>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</si>
  <si>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</si>
  <si>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</si>
  <si>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</si>
  <si>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</si>
  <si>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</si>
  <si>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</si>
  <si>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</si>
  <si>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</si>
  <si>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</si>
  <si>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</si>
  <si>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</si>
  <si>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</si>
  <si>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</si>
  <si>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</si>
  <si>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</si>
  <si>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</si>
  <si>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</si>
  <si>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</si>
  <si>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</si>
  <si>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</si>
  <si>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</si>
  <si>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</si>
  <si>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</si>
  <si>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</si>
  <si>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</si>
  <si>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</si>
  <si>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</si>
  <si>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</si>
  <si>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</si>
  <si>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</si>
  <si>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</si>
  <si>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</si>
  <si>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</si>
  <si>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</si>
  <si>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</si>
  <si>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</si>
  <si>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</si>
  <si>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</si>
  <si>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</si>
  <si>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</si>
  <si>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</si>
  <si>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</si>
  <si>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</si>
  <si>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</si>
  <si>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</si>
  <si>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</si>
  <si>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</si>
  <si>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</si>
  <si>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</si>
  <si>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</si>
  <si>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</si>
  <si>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</si>
  <si>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</si>
  <si>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</si>
  <si>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</si>
  <si>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</si>
  <si>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</si>
  <si>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</si>
  <si>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</si>
  <si>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</si>
  <si>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</si>
  <si>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</si>
  <si>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</si>
  <si>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</si>
  <si>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</si>
  <si>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</si>
  <si>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</si>
  <si>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</si>
  <si>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</si>
  <si>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</si>
  <si>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</si>
  <si>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</si>
  <si>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</si>
  <si>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</si>
  <si>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</si>
  <si>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</si>
  <si>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</si>
  <si>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</si>
  <si>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</si>
  <si>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</si>
  <si>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</si>
  <si>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</si>
  <si>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</si>
  <si>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</si>
  <si>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</si>
  <si>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</si>
  <si>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</si>
  <si>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</si>
  <si>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</si>
  <si>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</si>
  <si>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</si>
  <si>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</si>
  <si>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</si>
  <si>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</si>
  <si>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</si>
  <si>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</si>
  <si>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</si>
  <si>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</si>
  <si>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</si>
  <si>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</si>
  <si>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</si>
  <si>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</si>
  <si>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</si>
  <si>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</si>
  <si>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</si>
  <si>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</si>
  <si>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</si>
  <si>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</si>
  <si>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</si>
  <si>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</si>
  <si>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</si>
  <si>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</si>
  <si>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</si>
  <si>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</si>
  <si>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</si>
  <si>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</si>
  <si>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</si>
  <si>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</si>
  <si>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</si>
  <si>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</si>
  <si>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</si>
  <si>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</si>
  <si>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</si>
  <si>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</si>
  <si>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</si>
  <si>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</si>
  <si>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</si>
  <si>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</si>
  <si>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</si>
  <si>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</si>
  <si>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</si>
  <si>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</si>
  <si>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</si>
  <si>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</si>
  <si>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</si>
  <si>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</si>
  <si>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</si>
  <si>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</si>
  <si>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</si>
  <si>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</si>
  <si>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</si>
  <si>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</si>
  <si>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</si>
  <si>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</si>
  <si>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</si>
  <si>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</si>
  <si>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</si>
  <si>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</si>
  <si>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</si>
  <si>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</si>
  <si>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</si>
  <si>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</si>
  <si>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</si>
  <si>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</si>
  <si>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</si>
  <si>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</si>
  <si>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</si>
  <si>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</si>
  <si>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</si>
  <si>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</si>
  <si>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</si>
  <si>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</si>
  <si>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</si>
  <si>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</si>
  <si>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</si>
  <si>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</si>
  <si>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</si>
  <si>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</si>
  <si>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</si>
  <si>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</si>
  <si>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</si>
  <si>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</si>
  <si>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</si>
  <si>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</si>
  <si>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</si>
  <si>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</si>
  <si>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</si>
  <si>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</si>
  <si>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</si>
  <si>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</si>
  <si>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</si>
  <si>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</si>
  <si>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</si>
  <si>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</si>
  <si>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</si>
  <si>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</si>
  <si>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</si>
  <si>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</si>
  <si>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</si>
  <si>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</si>
  <si>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</si>
  <si>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</si>
  <si>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</si>
  <si>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</si>
  <si>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</si>
  <si>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</si>
  <si>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</si>
  <si>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</si>
  <si>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</si>
  <si>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</si>
  <si>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</si>
  <si>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</si>
  <si>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</si>
  <si>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</si>
  <si>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</si>
  <si>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</si>
  <si>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</si>
  <si>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</si>
  <si>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</si>
  <si>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</si>
  <si>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</si>
  <si>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</si>
  <si>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</si>
  <si>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</si>
  <si>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</si>
  <si>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</si>
  <si>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</si>
  <si>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</si>
  <si>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</si>
  <si>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</si>
  <si>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</si>
  <si>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</si>
  <si>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</si>
  <si>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</si>
  <si>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</si>
  <si>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</si>
  <si>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</si>
  <si>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</si>
  <si>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</si>
  <si>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</si>
  <si>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</si>
  <si>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</si>
  <si>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</si>
  <si>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</si>
  <si>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</si>
  <si>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</si>
  <si>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</si>
  <si>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</si>
  <si>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</si>
  <si>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</si>
  <si>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</si>
  <si>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</si>
  <si>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</si>
  <si>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</si>
  <si>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</si>
  <si>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</si>
  <si>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</si>
  <si>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</si>
  <si>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</si>
  <si>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</si>
  <si>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</si>
  <si>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</si>
  <si>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</si>
  <si>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</si>
  <si>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</si>
  <si>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</si>
  <si>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</si>
  <si>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</si>
  <si>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</si>
  <si>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</si>
  <si>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</si>
  <si>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</si>
  <si>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</si>
  <si>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</si>
  <si>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</si>
  <si>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</si>
  <si>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</si>
  <si>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</si>
  <si>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</si>
  <si>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</si>
  <si>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</si>
  <si>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</si>
  <si>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</si>
  <si>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</si>
  <si>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</si>
  <si>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</si>
  <si>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</si>
  <si>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</si>
  <si>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</si>
  <si>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</si>
  <si>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</si>
  <si>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</si>
  <si>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</si>
  <si>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</si>
  <si>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</si>
  <si>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</si>
  <si>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</si>
  <si>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</si>
  <si>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</si>
  <si>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</si>
  <si>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</si>
  <si>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</si>
  <si>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</si>
  <si>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</si>
  <si>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</si>
  <si>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</si>
  <si>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</si>
  <si>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</si>
  <si>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</si>
  <si>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</si>
  <si>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</si>
  <si>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</si>
  <si>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</si>
  <si>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</si>
  <si>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</si>
  <si>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</si>
  <si>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</si>
  <si>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</si>
  <si>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</si>
  <si>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</si>
  <si>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</si>
  <si>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</si>
  <si>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</si>
  <si>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</si>
  <si>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</si>
  <si>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</si>
  <si>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</si>
  <si>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</si>
  <si>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</si>
  <si>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</si>
  <si>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</si>
  <si>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</si>
  <si>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</si>
  <si>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</si>
  <si>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</si>
  <si>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</si>
  <si>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</si>
  <si>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</si>
  <si>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</si>
  <si>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</si>
  <si>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</si>
  <si>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</si>
  <si>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</si>
  <si>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</si>
  <si>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</si>
  <si>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</si>
  <si>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</si>
  <si>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</si>
  <si>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</si>
  <si>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</si>
  <si>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</si>
  <si>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</si>
  <si>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</si>
  <si>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</si>
  <si>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</si>
  <si>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</si>
  <si>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</si>
  <si>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</si>
  <si>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</si>
  <si>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</si>
  <si>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</si>
  <si>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</si>
  <si>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</si>
  <si>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</si>
  <si>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</si>
  <si>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</si>
  <si>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</si>
  <si>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</si>
  <si>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</si>
  <si>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</si>
  <si>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</si>
  <si>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</si>
  <si>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</si>
  <si>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</si>
  <si>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</si>
  <si>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</si>
  <si>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</si>
  <si>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</si>
  <si>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</si>
  <si>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</si>
  <si>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</si>
  <si>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</si>
  <si>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</si>
  <si>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</si>
  <si>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</si>
  <si>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</si>
  <si>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</si>
  <si>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</si>
  <si>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</si>
  <si>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</si>
  <si>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</si>
  <si>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</si>
  <si>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</si>
  <si>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</si>
  <si>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</si>
  <si>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</si>
  <si>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</si>
  <si>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</si>
  <si>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</si>
  <si>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</si>
  <si>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</si>
  <si>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</si>
  <si>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</si>
  <si>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</si>
  <si>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</si>
  <si>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</si>
  <si>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</si>
  <si>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</si>
  <si>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</si>
  <si>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</si>
  <si>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</si>
  <si>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</si>
  <si>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</si>
  <si>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</si>
  <si>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</si>
  <si>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</si>
  <si>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</si>
  <si>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</si>
  <si>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</si>
  <si>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</si>
  <si>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</si>
  <si>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</si>
  <si>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</si>
  <si>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</si>
  <si>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</si>
  <si>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</si>
  <si>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</si>
  <si>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</si>
  <si>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</si>
  <si>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</si>
  <si>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</si>
  <si>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</si>
  <si>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</si>
  <si>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</si>
  <si>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</si>
  <si>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</si>
  <si>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</si>
  <si>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</si>
  <si>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</si>
  <si>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</si>
  <si>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</si>
  <si>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</si>
  <si>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</si>
  <si>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</si>
  <si>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</si>
  <si>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</si>
  <si>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</si>
  <si>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</si>
  <si>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</si>
  <si>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</si>
  <si>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</si>
  <si>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</si>
  <si>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</si>
  <si>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</si>
  <si>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</si>
  <si>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</si>
  <si>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</si>
  <si>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</si>
  <si>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</si>
  <si>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</si>
  <si>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</si>
  <si>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</si>
  <si>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</si>
  <si>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</si>
  <si>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</si>
  <si>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</si>
  <si>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</si>
  <si>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</si>
  <si>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</si>
  <si>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</si>
  <si>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</si>
  <si>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</si>
  <si>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</si>
  <si>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</si>
  <si>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</si>
  <si>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</si>
  <si>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</si>
  <si>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</si>
  <si>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</si>
  <si>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</si>
  <si>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</si>
  <si>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</si>
  <si>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</si>
  <si>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</si>
  <si>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</si>
  <si>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</si>
  <si>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</si>
  <si>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</si>
  <si>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</si>
  <si>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</si>
  <si>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</si>
  <si>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</si>
  <si>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</si>
  <si>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</si>
  <si>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</si>
  <si>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</si>
  <si>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</si>
  <si>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</si>
  <si>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</si>
  <si>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</si>
  <si>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</si>
  <si>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</si>
  <si>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</si>
  <si>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</si>
  <si>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</si>
  <si>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</si>
  <si>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</si>
  <si>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</si>
  <si>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</si>
  <si>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</si>
  <si>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</si>
  <si>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</si>
  <si>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</si>
  <si>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</si>
  <si>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</si>
  <si>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</si>
  <si>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</si>
  <si>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</si>
  <si>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</si>
  <si>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</si>
  <si>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</si>
  <si>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</si>
  <si>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</si>
  <si>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</si>
  <si>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</si>
  <si>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</si>
  <si>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</si>
  <si>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</si>
  <si>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</si>
  <si>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</si>
  <si>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</si>
  <si>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</si>
  <si>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</si>
  <si>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</si>
  <si>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</si>
  <si>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</si>
  <si>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</si>
  <si>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</si>
  <si>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</si>
  <si>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</si>
  <si>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</si>
  <si>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</si>
  <si>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</si>
  <si>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</si>
  <si>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</si>
  <si>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</si>
  <si>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</si>
  <si>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</si>
  <si>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</si>
  <si>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</si>
  <si>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</si>
  <si>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</si>
  <si>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</si>
  <si>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</si>
  <si>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</si>
  <si>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</si>
  <si>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</si>
  <si>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</si>
  <si>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</si>
  <si>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</si>
  <si>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</si>
  <si>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</si>
  <si>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</si>
  <si>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</si>
  <si>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</si>
  <si>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</si>
  <si>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</si>
  <si>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</si>
  <si>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</si>
  <si>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</si>
  <si>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</si>
  <si>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</si>
  <si>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</si>
  <si>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</si>
  <si>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</si>
  <si>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</si>
  <si>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</si>
  <si>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</si>
  <si>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</si>
  <si>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</si>
  <si>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</si>
  <si>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</si>
  <si>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</si>
  <si>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</si>
  <si>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</si>
  <si>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</si>
  <si>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</si>
  <si>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</si>
  <si>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</si>
  <si>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</si>
  <si>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</si>
  <si>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</si>
  <si>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</si>
  <si>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</si>
  <si>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</si>
  <si>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</si>
  <si>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</si>
  <si>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</si>
  <si>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</si>
  <si>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</si>
  <si>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</si>
  <si>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</si>
  <si>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</si>
  <si>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</si>
  <si>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</si>
  <si>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</si>
  <si>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</si>
  <si>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</si>
  <si>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</si>
  <si>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</si>
  <si>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</si>
  <si>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</si>
  <si>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</si>
  <si>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</si>
  <si>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</si>
  <si>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</si>
  <si>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</si>
  <si>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</si>
  <si>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</si>
  <si>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</si>
  <si>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</si>
  <si>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</si>
  <si>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</si>
  <si>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</si>
  <si>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</si>
  <si>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</si>
  <si>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</si>
  <si>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</si>
  <si>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</si>
  <si>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</si>
  <si>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</si>
  <si>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</si>
  <si>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</si>
  <si>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</si>
  <si>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</si>
  <si>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</si>
  <si>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</si>
  <si>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</si>
  <si>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</si>
  <si>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</si>
  <si>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</si>
  <si>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</si>
  <si>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</si>
  <si>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</si>
  <si>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</si>
  <si>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</si>
  <si>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</si>
  <si>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</si>
  <si>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</si>
  <si>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</si>
  <si>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</si>
  <si>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</si>
  <si>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</si>
  <si>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</si>
  <si>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</si>
  <si>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</si>
  <si>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</si>
  <si>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</si>
  <si>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</si>
  <si>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</si>
  <si>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</si>
  <si>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</si>
  <si>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</si>
  <si>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</si>
  <si>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</si>
  <si>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</si>
  <si>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</si>
  <si>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</si>
  <si>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</si>
  <si>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</si>
  <si>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</si>
  <si>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</si>
  <si>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</si>
  <si>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</si>
  <si>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</si>
  <si>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</si>
  <si>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</si>
  <si>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</si>
  <si>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</si>
  <si>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</si>
  <si>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</si>
  <si>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</si>
  <si>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</si>
  <si>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</si>
  <si>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</si>
  <si>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</si>
  <si>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</si>
  <si>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</si>
  <si>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</si>
  <si>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</si>
  <si>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</si>
  <si>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</si>
  <si>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</si>
  <si>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</si>
  <si>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</si>
  <si>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</si>
  <si>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</si>
  <si>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</si>
  <si>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</si>
  <si>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</si>
  <si>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</si>
  <si>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</si>
  <si>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</si>
  <si>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</si>
  <si>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</si>
  <si>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</si>
  <si>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</si>
  <si>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</si>
  <si>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</si>
  <si>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</si>
  <si>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</si>
  <si>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</si>
  <si>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</si>
  <si>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</si>
  <si>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</si>
  <si>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</si>
  <si>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</si>
  <si>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</si>
  <si>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</si>
  <si>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</si>
  <si>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</si>
  <si>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</si>
  <si>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</si>
  <si>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</si>
  <si>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</si>
  <si>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</si>
  <si>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</si>
  <si>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</si>
  <si>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</si>
  <si>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</si>
  <si>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</si>
  <si>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</si>
  <si>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</si>
  <si>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</si>
  <si>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</si>
  <si>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</si>
  <si>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</si>
  <si>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</si>
  <si>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</si>
  <si>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</si>
  <si>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</si>
  <si>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</si>
  <si>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</si>
  <si>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</si>
  <si>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</si>
  <si>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</si>
  <si>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</si>
  <si>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</si>
  <si>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</si>
  <si>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</si>
  <si>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</si>
  <si>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</si>
  <si>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</si>
  <si>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</si>
  <si>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</si>
  <si>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</si>
  <si>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</si>
  <si>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</si>
  <si>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</si>
  <si>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</si>
  <si>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</si>
  <si>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</si>
  <si>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</si>
  <si>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</si>
  <si>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</si>
  <si>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</si>
  <si>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</si>
  <si>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</si>
  <si>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</si>
  <si>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</si>
  <si>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</si>
  <si>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</si>
  <si>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</si>
  <si>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</si>
  <si>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</si>
  <si>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</si>
  <si>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</si>
  <si>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</si>
  <si>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</si>
  <si>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</si>
  <si>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</si>
  <si>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</si>
  <si>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</si>
  <si>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</si>
  <si>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</si>
  <si>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</si>
  <si>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</si>
  <si>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</si>
  <si>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</si>
  <si>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</si>
  <si>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</si>
  <si>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</si>
  <si>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</si>
  <si>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</si>
  <si>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</si>
  <si>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</si>
  <si>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</si>
  <si>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</si>
  <si>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</si>
  <si>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</si>
  <si>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</si>
  <si>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</si>
  <si>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</si>
  <si>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</si>
  <si>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</si>
  <si>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</si>
  <si>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</si>
  <si>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</si>
  <si>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</si>
  <si>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</si>
  <si>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</si>
  <si>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</si>
  <si>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</si>
  <si>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</si>
  <si>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</si>
  <si>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</si>
  <si>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</si>
  <si>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</si>
  <si>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</si>
  <si>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</si>
  <si>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</si>
  <si>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</si>
  <si>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</si>
  <si>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</si>
  <si>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</si>
  <si>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</si>
  <si>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</si>
  <si>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</si>
  <si>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</si>
  <si>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</si>
  <si>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</si>
  <si>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</si>
  <si>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</si>
  <si>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</si>
  <si>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</si>
  <si>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</si>
  <si>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</si>
  <si>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</si>
  <si>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</si>
  <si>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</si>
  <si>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</si>
  <si>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</si>
  <si>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</si>
  <si>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</si>
  <si>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</si>
  <si>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</si>
  <si>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</si>
  <si>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</si>
  <si>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</si>
  <si>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</si>
  <si>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</si>
  <si>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</si>
  <si>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</si>
  <si>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</si>
  <si>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</si>
  <si>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</si>
  <si>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</si>
  <si>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</si>
  <si>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</si>
  <si>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</si>
  <si>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</si>
  <si>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</si>
  <si>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</si>
  <si>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</si>
  <si>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</si>
  <si>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</si>
  <si>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</si>
  <si>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</si>
  <si>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</si>
  <si>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</si>
  <si>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</si>
  <si>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</si>
  <si>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</si>
  <si>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</si>
  <si>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</si>
  <si>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</si>
  <si>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</si>
  <si>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</si>
  <si>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</si>
  <si>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</si>
  <si>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</si>
  <si>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</si>
  <si>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</si>
  <si>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</si>
  <si>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</si>
  <si>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</si>
  <si>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</si>
  <si>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</si>
  <si>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</si>
  <si>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</si>
  <si>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</si>
  <si>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</si>
  <si>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</si>
  <si>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</si>
  <si>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</si>
  <si>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</si>
  <si>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</si>
  <si>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</si>
  <si>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</si>
  <si>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</si>
  <si>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</si>
  <si>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</si>
  <si>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</si>
  <si>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</si>
  <si>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</si>
  <si>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</si>
  <si>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</si>
  <si>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</si>
  <si>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</si>
  <si>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</si>
  <si>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</si>
  <si>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</si>
  <si>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</si>
  <si>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</si>
  <si>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</si>
  <si>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</si>
  <si>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</si>
  <si>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</si>
  <si>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</si>
  <si>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</si>
  <si>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</si>
  <si>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</si>
  <si>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</si>
  <si>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</si>
  <si>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</si>
  <si>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</si>
  <si>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</si>
  <si>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</si>
  <si>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</si>
  <si>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</si>
  <si>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</si>
  <si>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</si>
  <si>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</si>
  <si>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</si>
  <si>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</si>
  <si>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</si>
  <si>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</si>
  <si>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</si>
  <si>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</si>
  <si>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</si>
  <si>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</si>
  <si>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</si>
  <si>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</si>
  <si>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</si>
  <si>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</si>
  <si>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</si>
  <si>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</si>
  <si>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</si>
  <si>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</si>
  <si>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</si>
  <si>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</si>
  <si>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</si>
  <si>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</si>
  <si>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</si>
  <si>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</si>
  <si>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</si>
  <si>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</si>
  <si>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</si>
  <si>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</si>
  <si>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</si>
  <si>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</si>
  <si>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</si>
  <si>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</si>
  <si>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</si>
  <si>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</si>
  <si>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</si>
  <si>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</si>
  <si>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</si>
  <si>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</si>
  <si>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</si>
  <si>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</si>
  <si>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</si>
  <si>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</si>
  <si>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</si>
  <si>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</si>
  <si>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</si>
  <si>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</si>
  <si>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</si>
  <si>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</si>
  <si>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</si>
  <si>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</si>
  <si>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</si>
  <si>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</si>
  <si>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</si>
  <si>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</si>
  <si>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</si>
  <si>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</si>
  <si>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</si>
  <si>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</si>
  <si>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</si>
  <si>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</si>
  <si>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</si>
  <si>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</si>
  <si>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</si>
  <si>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</si>
  <si>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</si>
  <si>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</si>
  <si>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</si>
  <si>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</si>
  <si>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</si>
  <si>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</si>
  <si>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</si>
  <si>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</si>
  <si>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</si>
  <si>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</si>
  <si>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</si>
  <si>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</si>
  <si>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</si>
  <si>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</si>
  <si>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</si>
  <si>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</si>
  <si>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</si>
  <si>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</si>
  <si>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</si>
  <si>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</si>
  <si>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</si>
  <si>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</si>
  <si>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</si>
  <si>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</si>
  <si>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</si>
  <si>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</si>
  <si>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</si>
  <si>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</si>
  <si>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</si>
  <si>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</si>
  <si>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</si>
  <si>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</si>
  <si>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</si>
  <si>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</si>
  <si>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</si>
  <si>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</si>
  <si>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</si>
  <si>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</si>
  <si>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</si>
  <si>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</si>
  <si>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</si>
  <si>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</si>
  <si>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</si>
  <si>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</si>
  <si>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</si>
  <si>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</si>
  <si>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</si>
  <si>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</si>
  <si>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</si>
  <si>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</si>
  <si>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</si>
  <si>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</si>
  <si>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</si>
  <si>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</si>
  <si>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</si>
  <si>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</si>
  <si>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</si>
  <si>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</si>
  <si>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</si>
  <si>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</si>
  <si>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</si>
  <si>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</si>
  <si>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</si>
  <si>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</si>
  <si>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</si>
  <si>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</si>
  <si>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</si>
  <si>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</si>
  <si>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</si>
  <si>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</si>
  <si>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</si>
  <si>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</si>
  <si>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</si>
  <si>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</si>
  <si>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</si>
  <si>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</si>
  <si>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</si>
  <si>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</si>
  <si>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</si>
  <si>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</si>
  <si>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</si>
  <si>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</si>
  <si>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</si>
  <si>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</si>
  <si>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</si>
  <si>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</si>
  <si>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</si>
  <si>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</si>
  <si>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</si>
  <si>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</si>
  <si>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</si>
  <si>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</si>
  <si>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</si>
  <si>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</si>
  <si>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</si>
  <si>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</si>
  <si>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</si>
  <si>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</si>
  <si>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</si>
  <si>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</si>
  <si>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</si>
  <si>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</si>
  <si>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</si>
  <si>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</si>
  <si>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</si>
  <si>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</si>
  <si>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</si>
  <si>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</si>
  <si>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</si>
  <si>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</si>
  <si>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</si>
  <si>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</si>
  <si>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</si>
  <si>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</si>
  <si>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</si>
  <si>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</si>
  <si>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</si>
  <si>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</si>
  <si>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</si>
  <si>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</si>
  <si>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</si>
  <si>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</si>
  <si>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</si>
  <si>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</si>
  <si>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</si>
  <si>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</si>
  <si>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</si>
  <si>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</si>
  <si>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</si>
  <si>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</si>
  <si>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</si>
  <si>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</si>
  <si>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</si>
  <si>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</si>
  <si>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</si>
  <si>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</si>
  <si>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</si>
  <si>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</si>
  <si>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</si>
  <si>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</si>
  <si>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</si>
  <si>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</si>
  <si>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</si>
  <si>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</si>
  <si>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</si>
  <si>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</si>
  <si>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</si>
  <si>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</si>
  <si>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</si>
  <si>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</si>
  <si>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</si>
  <si>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</si>
  <si>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</si>
  <si>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</si>
  <si>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</si>
  <si>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</si>
  <si>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</si>
  <si>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</si>
  <si>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</si>
  <si>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</si>
  <si>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</si>
  <si>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</si>
  <si>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</si>
  <si>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</si>
  <si>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</si>
  <si>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</si>
  <si>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</si>
  <si>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</si>
  <si>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</si>
  <si>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</si>
  <si>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</si>
  <si>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</si>
  <si>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</si>
  <si>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</si>
  <si>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</si>
  <si>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</si>
  <si>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</si>
  <si>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</si>
  <si>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</si>
  <si>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</si>
  <si>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</si>
  <si>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</si>
  <si>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</si>
  <si>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</si>
  <si>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</si>
  <si>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</si>
  <si>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</si>
  <si>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</si>
  <si>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</si>
  <si>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</si>
  <si>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</si>
  <si>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</si>
  <si>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</si>
  <si>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</si>
  <si>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</si>
  <si>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</si>
  <si>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</si>
  <si>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</si>
  <si>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</si>
  <si>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</si>
  <si>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</si>
  <si>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</si>
  <si>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</si>
  <si>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</si>
  <si>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</si>
  <si>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</si>
  <si>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</si>
  <si>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</si>
  <si>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</si>
  <si>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</si>
  <si>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</si>
  <si>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</si>
  <si>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</si>
  <si>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</si>
  <si>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</si>
  <si>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</si>
  <si>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</si>
  <si>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</si>
  <si>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</si>
  <si>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</si>
  <si>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</si>
  <si>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</si>
  <si>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</si>
  <si>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</si>
  <si>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</si>
  <si>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</si>
  <si>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</si>
  <si>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</si>
  <si>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</si>
  <si>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</si>
  <si>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</si>
  <si>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</si>
  <si>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</si>
  <si>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</si>
  <si>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</si>
  <si>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</si>
  <si>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</si>
  <si>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</si>
  <si>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</si>
  <si>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</si>
  <si>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</si>
  <si>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</si>
  <si>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</si>
  <si>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</si>
  <si>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</si>
  <si>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</si>
  <si>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</si>
  <si>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</si>
  <si>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</si>
  <si>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</si>
  <si>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</si>
  <si>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</si>
  <si>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</si>
  <si>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</si>
  <si>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</si>
  <si>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</si>
  <si>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</si>
  <si>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</si>
  <si>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</si>
  <si>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</si>
  <si>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</si>
  <si>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</si>
  <si>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</si>
  <si>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</si>
  <si>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</si>
  <si>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</si>
  <si>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</si>
  <si>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</si>
  <si>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</si>
  <si>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</si>
  <si>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</si>
  <si>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</si>
  <si>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</si>
  <si>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</si>
  <si>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</si>
  <si>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</si>
  <si>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</si>
  <si>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</si>
  <si>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</si>
  <si>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</si>
  <si>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</si>
  <si>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</si>
  <si>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</si>
  <si>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</si>
  <si>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</si>
  <si>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</si>
  <si>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</si>
  <si>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</si>
  <si>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</si>
  <si>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</si>
  <si>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</si>
  <si>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</si>
  <si>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</si>
  <si>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</si>
  <si>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</si>
  <si>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</si>
  <si>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</si>
  <si>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</si>
  <si>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</si>
  <si>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</si>
  <si>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</si>
  <si>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</si>
  <si>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</si>
  <si>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</si>
  <si>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</si>
  <si>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</si>
  <si>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</si>
  <si>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</si>
  <si>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</si>
  <si>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</si>
  <si>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</si>
  <si>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</si>
  <si>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</si>
  <si>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</si>
  <si>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</si>
  <si>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</si>
  <si>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</si>
  <si>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</si>
  <si>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</si>
  <si>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</si>
  <si>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</si>
  <si>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</si>
  <si>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</si>
  <si>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</si>
  <si>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</si>
  <si>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</si>
  <si>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</si>
  <si>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</si>
  <si>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</si>
  <si>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</si>
  <si>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</si>
  <si>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</si>
  <si>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</si>
  <si>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</si>
  <si>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</si>
  <si>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</si>
  <si>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</si>
  <si>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</si>
  <si>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</si>
  <si>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</si>
  <si>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</si>
  <si>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</si>
  <si>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</si>
  <si>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</si>
  <si>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</si>
  <si>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</si>
  <si>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</si>
  <si>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</si>
  <si>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</si>
  <si>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</si>
  <si>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</si>
  <si>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</si>
  <si>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</si>
  <si>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</si>
  <si>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</si>
  <si>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</si>
  <si>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</si>
  <si>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</si>
  <si>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</si>
  <si>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</si>
  <si>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</si>
  <si>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</si>
  <si>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</si>
  <si>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</si>
  <si>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</si>
  <si>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</si>
  <si>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</si>
  <si>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</si>
  <si>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</si>
  <si>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</si>
  <si>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</si>
  <si>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</si>
  <si>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</si>
  <si>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</si>
  <si>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</si>
  <si>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</si>
  <si>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</si>
  <si>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</si>
  <si>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</si>
  <si>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</si>
  <si>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</si>
  <si>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</si>
  <si>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</si>
  <si>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</si>
  <si>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</si>
  <si>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</si>
  <si>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</si>
  <si>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</si>
  <si>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</si>
  <si>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</si>
  <si>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</si>
  <si>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</si>
  <si>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</si>
  <si>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</si>
  <si>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</si>
  <si>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</si>
  <si>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</si>
  <si>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</si>
  <si>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</si>
  <si>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</si>
  <si>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</si>
  <si>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</si>
  <si>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</si>
  <si>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</si>
  <si>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</si>
  <si>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</si>
  <si>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</si>
  <si>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</si>
  <si>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</si>
  <si>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</si>
  <si>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</si>
  <si>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</si>
  <si>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</si>
  <si>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</si>
  <si>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</si>
  <si>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</si>
  <si>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</si>
  <si>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</si>
  <si>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</si>
  <si>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</si>
  <si>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</si>
  <si>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</si>
  <si>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</si>
  <si>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</si>
  <si>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</si>
  <si>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</si>
  <si>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</si>
  <si>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</si>
  <si>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</si>
  <si>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</si>
  <si>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</si>
  <si>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</si>
  <si>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</si>
  <si>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</si>
  <si>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</si>
  <si>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</si>
  <si>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</si>
  <si>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</si>
  <si>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</si>
  <si>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</si>
  <si>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</si>
  <si>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</si>
  <si>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</si>
  <si>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</si>
  <si>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</si>
  <si>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</si>
  <si>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</si>
  <si>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</si>
  <si>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</si>
  <si>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</si>
  <si>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</si>
  <si>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</si>
  <si>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</si>
  <si>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</si>
  <si>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</si>
  <si>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</si>
  <si>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</si>
  <si>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</si>
  <si>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</si>
  <si>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</si>
  <si>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</si>
  <si>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</si>
  <si>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</si>
  <si>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</si>
  <si>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</si>
  <si>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</si>
  <si>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</si>
  <si>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</si>
  <si>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</si>
  <si>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</si>
  <si>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</si>
  <si>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</si>
  <si>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</si>
  <si>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</si>
  <si>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</si>
  <si>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</si>
  <si>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</si>
  <si>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</si>
  <si>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</si>
  <si>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</si>
  <si>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</si>
  <si>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</si>
  <si>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</si>
  <si>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</si>
  <si>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</si>
  <si>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</si>
  <si>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</si>
  <si>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</si>
  <si>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</si>
  <si>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</si>
  <si>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</si>
  <si>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</si>
  <si>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</si>
  <si>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</si>
  <si>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</si>
  <si>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</si>
  <si>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</si>
  <si>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</si>
  <si>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</si>
  <si>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</si>
  <si>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</si>
  <si>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</si>
  <si>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</si>
  <si>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</si>
  <si>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</si>
  <si>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</si>
  <si>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</si>
  <si>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</si>
  <si>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</si>
  <si>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</si>
  <si>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</si>
  <si>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</si>
  <si>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</si>
  <si>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</si>
  <si>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</si>
  <si>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</si>
  <si>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</si>
  <si>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</si>
  <si>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</si>
  <si>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</si>
  <si>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</si>
  <si>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</si>
  <si>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</si>
  <si>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</si>
  <si>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</si>
  <si>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</si>
  <si>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</si>
  <si>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</si>
  <si>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</si>
  <si>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</si>
  <si>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</si>
  <si>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</si>
  <si>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</si>
  <si>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</si>
  <si>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</si>
  <si>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</si>
  <si>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</si>
  <si>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</si>
  <si>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</si>
  <si>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</si>
  <si>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</si>
  <si>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</si>
  <si>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</si>
  <si>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</si>
  <si>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</si>
  <si>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</si>
  <si>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</si>
  <si>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</si>
  <si>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</si>
  <si>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</si>
  <si>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</si>
  <si>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</si>
  <si>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</si>
  <si>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</si>
  <si>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</si>
  <si>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</si>
  <si>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</si>
  <si>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</si>
  <si>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</si>
  <si>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</si>
  <si>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</si>
  <si>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</si>
  <si>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</si>
  <si>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</si>
  <si>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</si>
  <si>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</si>
  <si>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</si>
  <si>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</si>
  <si>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</si>
  <si>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</si>
  <si>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</si>
  <si>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</si>
  <si>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</si>
  <si>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</si>
  <si>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</si>
  <si>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</si>
  <si>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</si>
  <si>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</si>
  <si>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</si>
  <si>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</si>
  <si>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</si>
  <si>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</si>
  <si>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</si>
  <si>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</si>
  <si>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</si>
  <si>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</si>
  <si>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</si>
  <si>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</si>
  <si>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</si>
  <si>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</si>
  <si>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</si>
  <si>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</si>
  <si>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</si>
  <si>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</si>
  <si>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</si>
  <si>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</si>
  <si>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</si>
  <si>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</si>
  <si>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</si>
  <si>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</si>
  <si>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</si>
  <si>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</si>
  <si>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</si>
  <si>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</si>
  <si>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</si>
  <si>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</si>
  <si>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</si>
  <si>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</si>
  <si>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</si>
  <si>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</si>
  <si>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</si>
  <si>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</si>
  <si>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</si>
  <si>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</si>
  <si>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</si>
  <si>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</si>
  <si>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</si>
  <si>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</si>
  <si>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</si>
  <si>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</si>
  <si>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</si>
  <si>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</si>
  <si>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</si>
  <si>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</si>
  <si>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</si>
  <si>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</si>
  <si>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</si>
  <si>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</si>
  <si>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</si>
  <si>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</si>
  <si>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</si>
  <si>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</si>
  <si>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</si>
  <si>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</si>
  <si>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</si>
  <si>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</si>
  <si>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</si>
  <si>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</si>
  <si>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</si>
  <si>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</si>
  <si>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</si>
  <si>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</si>
  <si>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</si>
  <si>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</si>
  <si>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</si>
  <si>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</si>
  <si>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</si>
  <si>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</si>
  <si>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</si>
  <si>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</si>
  <si>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</si>
  <si>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</si>
  <si>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</si>
  <si>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</si>
  <si>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</si>
  <si>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</si>
  <si>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</si>
  <si>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</si>
  <si>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</si>
  <si>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</si>
  <si>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</si>
  <si>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</si>
  <si>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</si>
  <si>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</si>
  <si>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</si>
  <si>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</si>
  <si>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</si>
  <si>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</si>
  <si>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</si>
  <si>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</si>
  <si>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</si>
  <si>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</si>
  <si>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</si>
  <si>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</si>
  <si>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</si>
  <si>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</si>
  <si>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</si>
  <si>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</si>
  <si>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</si>
  <si>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</si>
  <si>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</si>
  <si>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</si>
  <si>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</si>
  <si>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</si>
  <si>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</si>
  <si>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</si>
  <si>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</si>
  <si>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</si>
  <si>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</si>
  <si>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</si>
  <si>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</si>
  <si>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</si>
  <si>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</si>
  <si>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</si>
  <si>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</si>
  <si>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</si>
  <si>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</si>
  <si>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</si>
  <si>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</si>
  <si>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</si>
  <si>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</si>
  <si>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</si>
  <si>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</si>
  <si>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</si>
  <si>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</si>
  <si>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</si>
  <si>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</si>
  <si>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</si>
  <si>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</si>
  <si>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</si>
  <si>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</si>
  <si>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</si>
  <si>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</si>
  <si>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</si>
  <si>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</si>
  <si>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</si>
  <si>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</si>
  <si>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</si>
  <si>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</si>
  <si>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</si>
  <si>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</si>
  <si>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</si>
  <si>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</si>
  <si>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</si>
  <si>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</si>
  <si>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</si>
  <si>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</si>
  <si>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</si>
  <si>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</si>
  <si>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</si>
  <si>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</si>
  <si>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</si>
  <si>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</si>
  <si>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</si>
  <si>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</si>
  <si>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</si>
  <si>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</si>
  <si>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</si>
  <si>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</si>
  <si>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</si>
  <si>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</si>
  <si>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</si>
  <si>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</si>
  <si>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</si>
  <si>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</si>
  <si>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</si>
  <si>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</si>
  <si>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</si>
  <si>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</si>
  <si>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</si>
  <si>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</si>
  <si>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</si>
  <si>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</si>
  <si>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</si>
  <si>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</si>
  <si>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</si>
  <si>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</si>
  <si>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</si>
  <si>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</si>
  <si>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</si>
  <si>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</si>
  <si>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</si>
  <si>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</si>
  <si>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</si>
  <si>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</si>
  <si>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</si>
  <si>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</si>
  <si>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</si>
  <si>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</si>
  <si>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</si>
  <si>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</si>
  <si>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</si>
  <si>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</si>
  <si>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</si>
  <si>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</si>
  <si>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</si>
  <si>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</si>
  <si>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</si>
  <si>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</si>
  <si>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</si>
  <si>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</si>
  <si>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</si>
  <si>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</si>
  <si>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</si>
  <si>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</si>
  <si>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</si>
  <si>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</si>
  <si>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</si>
  <si>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</si>
  <si>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</si>
  <si>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</si>
  <si>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</si>
  <si>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</si>
  <si>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</si>
  <si>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</si>
  <si>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</si>
  <si>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</si>
  <si>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</si>
  <si>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</si>
  <si>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</si>
  <si>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</si>
  <si>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</si>
  <si>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</si>
  <si>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</si>
  <si>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</si>
  <si>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</si>
  <si>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</si>
  <si>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</si>
  <si>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</si>
  <si>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</si>
  <si>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</si>
  <si>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</si>
  <si>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</si>
  <si>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</si>
  <si>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</si>
  <si>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</si>
  <si>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</si>
  <si>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</si>
  <si>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</si>
  <si>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</si>
  <si>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</si>
  <si>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</si>
  <si>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</si>
  <si>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</si>
  <si>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</si>
  <si>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</si>
  <si>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</si>
  <si>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</si>
  <si>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</si>
  <si>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</si>
  <si>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</si>
  <si>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</si>
  <si>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</si>
  <si>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</si>
  <si>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</si>
  <si>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</si>
  <si>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</si>
  <si>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</si>
  <si>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</si>
  <si>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</si>
  <si>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</si>
  <si>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</si>
  <si>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</si>
  <si>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</si>
  <si>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</si>
  <si>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</si>
  <si>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</si>
  <si>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</si>
  <si>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</si>
  <si>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</si>
  <si>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</si>
  <si>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</si>
  <si>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</si>
  <si>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</si>
  <si>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</si>
  <si>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</si>
  <si>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</si>
  <si>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</si>
  <si>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</si>
  <si>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</si>
  <si>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</si>
  <si>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</si>
  <si>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</si>
  <si>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</si>
  <si>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</si>
  <si>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</si>
  <si>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</si>
  <si>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</si>
  <si>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</si>
  <si>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</si>
  <si>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</si>
  <si>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</si>
  <si>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</si>
  <si>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</si>
  <si>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</si>
  <si>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</si>
  <si>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</si>
  <si>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</si>
  <si>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</si>
  <si>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</si>
  <si>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</si>
  <si>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</si>
  <si>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</si>
  <si>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</si>
  <si>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</si>
  <si>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</si>
  <si>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</si>
  <si>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</si>
  <si>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</si>
  <si>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</si>
  <si>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</si>
  <si>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</si>
  <si>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</si>
  <si>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</si>
  <si>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</si>
  <si>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</si>
  <si>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</si>
  <si>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</si>
  <si>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</si>
  <si>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</si>
  <si>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</si>
  <si>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</si>
  <si>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</si>
  <si>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</si>
  <si>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</si>
  <si>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</si>
  <si>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</si>
  <si>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</si>
  <si>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</si>
  <si>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</si>
  <si>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</si>
  <si>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</si>
  <si>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</si>
  <si>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</si>
  <si>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</si>
  <si>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</si>
  <si>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</si>
  <si>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</si>
  <si>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</si>
  <si>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</si>
  <si>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</si>
  <si>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</si>
  <si>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</si>
  <si>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</si>
  <si>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</si>
  <si>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</si>
  <si>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</si>
  <si>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</si>
  <si>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</si>
  <si>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</si>
  <si>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</si>
  <si>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</si>
  <si>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</si>
  <si>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</si>
  <si>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</si>
  <si>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</si>
  <si>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</si>
  <si>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</si>
  <si>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</si>
  <si>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</si>
  <si>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</si>
  <si>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</si>
  <si>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</si>
  <si>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</si>
  <si>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</si>
  <si>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</si>
  <si>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</si>
  <si>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</si>
  <si>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</si>
  <si>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</si>
  <si>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</si>
  <si>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</si>
  <si>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</si>
  <si>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</si>
  <si>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</si>
  <si>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</si>
  <si>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</si>
  <si>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</si>
  <si>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</si>
  <si>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</si>
  <si>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</si>
  <si>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</si>
  <si>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</si>
  <si>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</si>
  <si>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</si>
  <si>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</si>
  <si>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</si>
  <si>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</si>
  <si>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</si>
  <si>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</si>
  <si>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</si>
  <si>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</si>
  <si>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</si>
  <si>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</si>
  <si>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</si>
  <si>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</si>
  <si>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</si>
  <si>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</si>
  <si>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</si>
  <si>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</si>
  <si>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</si>
  <si>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</si>
  <si>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</si>
  <si>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</si>
  <si>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</si>
  <si>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</si>
  <si>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</si>
  <si>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</si>
  <si>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</si>
  <si>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</si>
  <si>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</si>
  <si>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</si>
  <si>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</si>
  <si>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</si>
  <si>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</si>
  <si>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</si>
  <si>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</si>
  <si>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</si>
  <si>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</si>
  <si>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</si>
  <si>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</si>
  <si>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</si>
  <si>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</si>
  <si>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</si>
  <si>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</si>
  <si>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</si>
  <si>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</si>
  <si>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</si>
  <si>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</si>
  <si>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</si>
  <si>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</si>
  <si>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</si>
  <si>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</si>
  <si>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</si>
  <si>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</si>
  <si>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</si>
  <si>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</si>
  <si>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</si>
  <si>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</si>
  <si>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</si>
  <si>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</si>
  <si>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</si>
  <si>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</si>
  <si>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</si>
  <si>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</si>
  <si>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</si>
  <si>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</si>
  <si>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</si>
  <si>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</si>
  <si>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</si>
  <si>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</si>
  <si>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</si>
  <si>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</si>
  <si>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</si>
  <si>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</si>
  <si>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</si>
  <si>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</si>
  <si>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</si>
  <si>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</si>
  <si>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</si>
  <si>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</si>
  <si>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</si>
  <si>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</si>
  <si>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</si>
  <si>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</si>
  <si>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</si>
  <si>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</si>
  <si>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</si>
  <si>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</si>
  <si>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</si>
  <si>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</si>
  <si>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</si>
  <si>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</si>
  <si>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</si>
  <si>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</si>
  <si>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</si>
  <si>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</si>
  <si>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</si>
  <si>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</si>
  <si>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</si>
  <si>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</si>
  <si>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</si>
  <si>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</si>
  <si>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</si>
  <si>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</si>
  <si>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</si>
  <si>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</si>
  <si>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</si>
  <si>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</si>
  <si>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</si>
  <si>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</si>
  <si>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</si>
  <si>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</si>
  <si>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</si>
  <si>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</si>
  <si>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</si>
  <si>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</si>
  <si>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</si>
  <si>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</si>
  <si>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</si>
  <si>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</si>
  <si>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</si>
  <si>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</si>
  <si>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</si>
  <si>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</si>
  <si>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</si>
  <si>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</si>
  <si>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</si>
  <si>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</si>
  <si>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</si>
  <si>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</si>
  <si>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</si>
  <si>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</si>
  <si>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</si>
  <si>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</si>
  <si>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</si>
  <si>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</si>
  <si>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</si>
  <si>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</si>
  <si>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</si>
  <si>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</si>
  <si>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</si>
  <si>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</si>
  <si>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</si>
  <si>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</si>
  <si>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</si>
  <si>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</si>
  <si>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</si>
  <si>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</si>
  <si>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</si>
  <si>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</si>
  <si>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</si>
  <si>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</si>
  <si>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</si>
  <si>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</si>
  <si>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</si>
  <si>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</si>
  <si>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</si>
  <si>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</si>
  <si>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</si>
  <si>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</si>
  <si>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</si>
  <si>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</si>
  <si>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</si>
  <si>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</si>
  <si>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</si>
  <si>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</si>
  <si>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</si>
  <si>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</si>
  <si>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</si>
  <si>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</si>
  <si>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</si>
  <si>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</si>
  <si>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</si>
  <si>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</si>
  <si>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</si>
  <si>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</si>
  <si>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</si>
  <si>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</si>
  <si>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</si>
  <si>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</si>
  <si>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</si>
  <si>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</si>
  <si>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</si>
  <si>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</si>
  <si>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</si>
  <si>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</si>
  <si>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</si>
  <si>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</si>
  <si>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</si>
  <si>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</si>
  <si>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</si>
  <si>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</si>
  <si>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</si>
  <si>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</si>
  <si>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</si>
  <si>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</si>
  <si>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</si>
  <si>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</si>
  <si>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</si>
  <si>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</si>
  <si>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</si>
  <si>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</si>
  <si>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</si>
  <si>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</si>
  <si>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</si>
  <si>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</si>
  <si>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</si>
  <si>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</si>
  <si>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</si>
  <si>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</si>
  <si>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</si>
  <si>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</si>
  <si>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</si>
  <si>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</si>
  <si>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</si>
  <si>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</si>
  <si>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</si>
  <si>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</si>
  <si>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</si>
  <si>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</si>
  <si>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</si>
  <si>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</si>
  <si>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</si>
  <si>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</si>
  <si>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</si>
  <si>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</si>
  <si>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</si>
  <si>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</si>
  <si>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</si>
  <si>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</si>
  <si>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</si>
  <si>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</si>
  <si>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</si>
  <si>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</si>
  <si>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</si>
  <si>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</si>
  <si>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</si>
  <si>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</si>
  <si>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</si>
  <si>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</si>
  <si>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</si>
  <si>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</si>
  <si>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</si>
  <si>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</si>
  <si>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</si>
  <si>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</si>
  <si>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</si>
  <si>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</si>
  <si>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</si>
  <si>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</si>
  <si>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</si>
  <si>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</si>
  <si>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</si>
  <si>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</si>
  <si>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</si>
  <si>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</si>
  <si>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</si>
  <si>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</si>
  <si>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</si>
  <si>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</si>
  <si>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</si>
  <si>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</si>
  <si>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</si>
  <si>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</si>
  <si>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</si>
  <si>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</si>
  <si>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</si>
  <si>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</si>
  <si>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</si>
  <si>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</si>
  <si>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</si>
  <si>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</si>
  <si>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</si>
  <si>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</si>
  <si>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</si>
  <si>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</si>
  <si>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</si>
  <si>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</si>
  <si>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</si>
  <si>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</si>
  <si>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</si>
  <si>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</si>
  <si>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</si>
  <si>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</si>
  <si>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</si>
  <si>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</si>
  <si>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</si>
  <si>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</si>
  <si>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</si>
  <si>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</si>
  <si>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</si>
  <si>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</si>
  <si>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</si>
  <si>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</si>
  <si>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</si>
  <si>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</si>
  <si>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</si>
  <si>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</si>
  <si>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</si>
  <si>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</si>
  <si>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</si>
  <si>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</si>
  <si>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</si>
  <si>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</si>
  <si>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</si>
  <si>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</si>
  <si>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</si>
  <si>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</si>
  <si>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</si>
  <si>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</si>
  <si>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</si>
  <si>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</si>
  <si>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</si>
  <si>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</si>
  <si>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</si>
  <si>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</si>
  <si>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</si>
  <si>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</si>
  <si>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</si>
  <si>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</si>
  <si>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</si>
  <si>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</si>
  <si>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</si>
  <si>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</si>
  <si>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</si>
  <si>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</si>
  <si>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</si>
  <si>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</si>
  <si>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</si>
  <si>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</si>
  <si>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</si>
  <si>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</si>
  <si>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</si>
  <si>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</si>
  <si>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</si>
  <si>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</si>
  <si>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</si>
  <si>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</si>
  <si>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</si>
  <si>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</si>
  <si>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</si>
  <si>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</si>
  <si>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</si>
  <si>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</si>
  <si>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</si>
  <si>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</si>
  <si>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</si>
  <si>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</si>
  <si>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</si>
  <si>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</si>
  <si>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</si>
  <si>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</si>
  <si>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</si>
  <si>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</si>
  <si>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</si>
  <si>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</si>
  <si>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</si>
  <si>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</si>
  <si>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</si>
  <si>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</si>
  <si>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</si>
  <si>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</si>
  <si>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</si>
  <si>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</si>
  <si>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</si>
  <si>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</si>
  <si>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</si>
  <si>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</si>
  <si>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</si>
  <si>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</si>
  <si>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</si>
  <si>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</si>
  <si>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</si>
  <si>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</si>
  <si>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</si>
  <si>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</si>
  <si>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</si>
  <si>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</si>
  <si>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</si>
  <si>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</si>
  <si>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</si>
  <si>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</si>
  <si>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</si>
  <si>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</si>
  <si>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</si>
  <si>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</si>
  <si>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</si>
  <si>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</si>
  <si>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</si>
  <si>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</si>
  <si>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</si>
  <si>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</si>
  <si>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</si>
  <si>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</si>
  <si>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</si>
  <si>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</si>
  <si>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</si>
  <si>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</si>
  <si>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</si>
  <si>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</si>
  <si>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</si>
  <si>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</si>
  <si>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</si>
  <si>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</si>
  <si>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</si>
  <si>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</si>
  <si>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</si>
  <si>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</si>
  <si>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</si>
  <si>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</si>
  <si>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</si>
  <si>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</si>
  <si>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</si>
  <si>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</si>
  <si>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</si>
  <si>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</si>
  <si>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</si>
  <si>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</si>
  <si>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</si>
  <si>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</si>
  <si>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</si>
  <si>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</si>
  <si>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</si>
  <si>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</si>
  <si>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</si>
  <si>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</si>
  <si>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</si>
  <si>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</si>
  <si>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</si>
  <si>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</si>
  <si>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</si>
  <si>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</si>
  <si>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</si>
  <si>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</si>
  <si>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</si>
  <si>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</si>
  <si>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</si>
  <si>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</si>
  <si>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</si>
  <si>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</si>
  <si>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</si>
  <si>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</si>
  <si>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</si>
  <si>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</si>
  <si>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</si>
  <si>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</si>
  <si>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</si>
  <si>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</si>
  <si>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</si>
  <si>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</si>
  <si>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</si>
  <si>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</si>
  <si>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</si>
  <si>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</si>
  <si>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</si>
  <si>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</si>
  <si>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</si>
  <si>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</si>
  <si>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</si>
  <si>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</si>
  <si>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</si>
  <si>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</si>
  <si>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</si>
  <si>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</si>
  <si>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</si>
  <si>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</si>
  <si>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</si>
  <si>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</si>
  <si>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</si>
  <si>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</si>
  <si>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</si>
  <si>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</si>
  <si>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</si>
  <si>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</si>
  <si>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</si>
  <si>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</si>
  <si>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</si>
  <si>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</si>
  <si>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</si>
  <si>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</si>
  <si>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</si>
  <si>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</si>
  <si>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</si>
  <si>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</si>
  <si>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</si>
  <si>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</si>
  <si>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</si>
  <si>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</si>
  <si>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</si>
  <si>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</si>
  <si>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</si>
  <si>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</si>
  <si>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</si>
  <si>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</si>
  <si>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</si>
  <si>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</si>
  <si>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</si>
  <si>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</si>
  <si>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</si>
  <si>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</si>
  <si>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</si>
  <si>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</si>
  <si>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</si>
  <si>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</si>
  <si>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</si>
  <si>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</si>
  <si>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</si>
  <si>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</si>
  <si>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</si>
  <si>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</si>
  <si>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</si>
  <si>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</si>
  <si>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</si>
  <si>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</si>
  <si>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</si>
  <si>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</si>
  <si>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</si>
  <si>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</si>
  <si>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</si>
  <si>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</si>
  <si>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</si>
  <si>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</si>
  <si>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</si>
  <si>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</si>
  <si>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</si>
  <si>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</si>
  <si>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</si>
  <si>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</si>
  <si>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</si>
  <si>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</si>
  <si>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</si>
  <si>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</si>
  <si>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</si>
  <si>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</si>
  <si>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</si>
  <si>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</si>
  <si>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</si>
  <si>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</si>
  <si>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</si>
  <si>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</si>
  <si>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</si>
  <si>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</si>
  <si>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</si>
  <si>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</si>
  <si>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</si>
  <si>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</si>
  <si>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</si>
  <si>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</si>
  <si>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</si>
  <si>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</si>
  <si>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</si>
  <si>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</si>
  <si>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</si>
  <si>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</si>
  <si>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</si>
  <si>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</si>
  <si>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</si>
  <si>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</si>
  <si>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</si>
  <si>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</si>
  <si>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</si>
  <si>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</si>
  <si>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</si>
  <si>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</si>
  <si>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</si>
  <si>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</si>
  <si>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</si>
  <si>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</si>
  <si>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</si>
  <si>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</si>
  <si>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</si>
  <si>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</si>
  <si>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</si>
  <si>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</si>
  <si>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</si>
  <si>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</si>
  <si>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</si>
  <si>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</si>
  <si>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</si>
  <si>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</si>
  <si>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</si>
  <si>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</si>
  <si>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</si>
  <si>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</si>
  <si>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</si>
  <si>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</si>
  <si>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</si>
  <si>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</si>
  <si>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</si>
  <si>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</si>
  <si>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</si>
  <si>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</si>
  <si>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</si>
  <si>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</si>
  <si>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</si>
  <si>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</si>
  <si>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</si>
  <si>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</si>
  <si>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</si>
  <si>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</si>
  <si>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</si>
  <si>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</si>
  <si>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</si>
  <si>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</si>
  <si>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</si>
  <si>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</si>
  <si>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</si>
  <si>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</si>
  <si>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</si>
  <si>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</si>
  <si>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</si>
  <si>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</si>
  <si>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</si>
  <si>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</si>
  <si>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</si>
  <si>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</si>
  <si>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</si>
  <si>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</si>
  <si>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</si>
  <si>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</si>
  <si>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</si>
  <si>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</si>
  <si>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</si>
  <si>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</si>
  <si>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</si>
  <si>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</si>
  <si>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</si>
  <si>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</si>
  <si>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</si>
  <si>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</si>
  <si>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</si>
  <si>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</si>
  <si>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</si>
  <si>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</si>
  <si>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</si>
  <si>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</si>
  <si>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</si>
  <si>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</si>
  <si>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</si>
  <si>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</si>
  <si>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</si>
  <si>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</si>
  <si>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</si>
  <si>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</si>
  <si>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</si>
  <si>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</si>
  <si>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</si>
  <si>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</si>
  <si>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</si>
  <si>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</si>
  <si>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</si>
  <si>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</si>
  <si>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</si>
  <si>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</si>
  <si>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</si>
  <si>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</si>
  <si>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</si>
  <si>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</si>
  <si>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</si>
  <si>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</si>
  <si>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</si>
  <si>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</si>
  <si>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</si>
  <si>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</si>
  <si>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</si>
  <si>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</si>
  <si>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</si>
  <si>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</si>
  <si>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</si>
  <si>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</si>
  <si>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</si>
  <si>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</si>
  <si>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</si>
  <si>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</si>
  <si>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</si>
  <si>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</si>
  <si>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</si>
  <si>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</si>
  <si>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</si>
  <si>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</si>
  <si>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</si>
  <si>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</si>
  <si>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</si>
  <si>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</si>
  <si>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</si>
  <si>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</si>
  <si>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</si>
  <si>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</si>
  <si>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</si>
  <si>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</si>
  <si>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</si>
  <si>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</si>
  <si>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</si>
  <si>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</si>
  <si>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</si>
  <si>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</si>
  <si>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</si>
  <si>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</si>
  <si>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</si>
  <si>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</si>
  <si>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</si>
  <si>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</si>
  <si>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</si>
  <si>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</si>
  <si>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</si>
  <si>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</si>
  <si>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</si>
  <si>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</si>
  <si>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</si>
  <si>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</si>
  <si>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</si>
  <si>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</si>
  <si>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</si>
  <si>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</si>
  <si>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</si>
  <si>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</si>
  <si>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</si>
  <si>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</si>
  <si>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</si>
  <si>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</si>
  <si>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</si>
  <si>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</si>
  <si>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</si>
  <si>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</si>
  <si>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</si>
  <si>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</si>
  <si>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</si>
  <si>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</si>
  <si>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</si>
  <si>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</si>
  <si>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</si>
  <si>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</si>
  <si>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</si>
  <si>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</si>
  <si>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</si>
  <si>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</si>
  <si>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</si>
  <si>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</si>
  <si>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</si>
  <si>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</si>
  <si>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</si>
  <si>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</si>
  <si>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</si>
  <si>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</si>
  <si>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</si>
  <si>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</si>
  <si>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</si>
  <si>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</si>
  <si>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</si>
  <si>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</si>
  <si>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</si>
  <si>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</si>
  <si>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</si>
  <si>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</si>
  <si>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</si>
  <si>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</si>
  <si>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</si>
  <si>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</si>
  <si>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</si>
  <si>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</si>
  <si>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</si>
  <si>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</si>
  <si>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</si>
  <si>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</si>
  <si>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</si>
  <si>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</si>
  <si>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</si>
  <si>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</si>
  <si>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</si>
  <si>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</si>
  <si>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</si>
  <si>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</si>
  <si>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</si>
  <si>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</si>
  <si>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</si>
  <si>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</si>
  <si>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</si>
  <si>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</si>
  <si>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</si>
  <si>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</si>
  <si>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</si>
  <si>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</si>
  <si>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</si>
  <si>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</si>
  <si>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</si>
  <si>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</si>
  <si>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</si>
  <si>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</si>
  <si>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</si>
  <si>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</si>
  <si>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</si>
  <si>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</si>
  <si>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</si>
  <si>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</si>
  <si>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</si>
  <si>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</si>
  <si>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</si>
  <si>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</si>
  <si>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</si>
  <si>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</si>
  <si>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</si>
  <si>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</si>
  <si>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</si>
  <si>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</si>
  <si>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</si>
  <si>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</si>
  <si>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</si>
  <si>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</si>
  <si>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</si>
  <si>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</si>
  <si>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</si>
  <si>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</si>
  <si>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</si>
  <si>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</si>
  <si>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</si>
  <si>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</si>
  <si>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</si>
  <si>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</si>
  <si>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</si>
  <si>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</si>
  <si>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</si>
  <si>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</si>
  <si>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</si>
  <si>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</si>
  <si>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</si>
  <si>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</si>
  <si>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</si>
  <si>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</si>
  <si>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</si>
  <si>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</si>
  <si>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</si>
  <si>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</si>
  <si>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</si>
  <si>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</si>
  <si>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</si>
  <si>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</si>
  <si>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</si>
  <si>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</si>
  <si>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</si>
  <si>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</si>
  <si>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</si>
  <si>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</si>
  <si>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</si>
  <si>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</si>
  <si>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</si>
  <si>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</si>
  <si>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</si>
  <si>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</si>
  <si>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</si>
  <si>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</si>
  <si>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</si>
  <si>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</si>
  <si>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</si>
  <si>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</si>
  <si>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</si>
  <si>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</si>
  <si>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</si>
  <si>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</si>
  <si>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</si>
  <si>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</si>
  <si>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</si>
  <si>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</si>
  <si>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</si>
  <si>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</si>
  <si>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</si>
  <si>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</si>
  <si>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</si>
  <si>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</si>
  <si>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</si>
  <si>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</si>
  <si>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</si>
  <si>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</si>
  <si>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</si>
  <si>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</si>
  <si>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</si>
  <si>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</si>
  <si>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</si>
  <si>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</si>
  <si>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</si>
  <si>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</si>
  <si>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</si>
  <si>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</si>
  <si>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</si>
  <si>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</si>
  <si>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</si>
  <si>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</si>
  <si>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</si>
  <si>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</si>
  <si>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</si>
  <si>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</si>
  <si>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</si>
  <si>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</si>
  <si>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</si>
  <si>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</si>
  <si>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</si>
  <si>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</si>
  <si>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</si>
  <si>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</si>
  <si>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</si>
  <si>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</si>
  <si>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</si>
  <si>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</si>
  <si>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</si>
  <si>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</si>
  <si>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</si>
  <si>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</si>
  <si>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</si>
  <si>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</si>
  <si>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</si>
  <si>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</si>
  <si>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</si>
  <si>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</si>
  <si>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</si>
  <si>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</si>
  <si>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</si>
  <si>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</si>
  <si>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</si>
  <si>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</si>
  <si>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</si>
  <si>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</si>
  <si>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</si>
  <si>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</si>
  <si>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</si>
  <si>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</si>
  <si>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</si>
  <si>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</si>
  <si>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</si>
  <si>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</si>
  <si>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</si>
  <si>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</si>
  <si>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</si>
  <si>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</si>
  <si>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</si>
  <si>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</si>
  <si>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</si>
  <si>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</si>
  <si>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</si>
  <si>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</si>
  <si>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</si>
  <si>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</si>
  <si>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</si>
  <si>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</si>
  <si>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</si>
  <si>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</si>
  <si>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</si>
  <si>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</si>
  <si>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</si>
  <si>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</si>
  <si>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</si>
  <si>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</si>
  <si>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</si>
  <si>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</si>
  <si>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</si>
  <si>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</si>
  <si>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</si>
  <si>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</si>
  <si>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</si>
  <si>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</si>
  <si>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</si>
  <si>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</si>
  <si>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</si>
  <si>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</si>
  <si>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</si>
  <si>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</si>
  <si>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</si>
  <si>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</si>
  <si>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</si>
  <si>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</si>
  <si>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</si>
  <si>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</si>
  <si>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</si>
  <si>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</si>
  <si>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</si>
  <si>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</si>
  <si>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</si>
  <si>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</si>
  <si>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</si>
  <si>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</si>
  <si>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</si>
  <si>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</si>
  <si>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</si>
  <si>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</si>
  <si>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</si>
  <si>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</si>
  <si>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</si>
  <si>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</si>
  <si>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</si>
  <si>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</si>
  <si>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</si>
  <si>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</si>
  <si>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</si>
  <si>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</si>
  <si>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</si>
  <si>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</si>
  <si>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</si>
  <si>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</si>
  <si>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</si>
  <si>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</si>
  <si>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</si>
  <si>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</si>
  <si>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</si>
  <si>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</si>
  <si>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</si>
  <si>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</si>
  <si>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</si>
  <si>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</si>
  <si>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</si>
  <si>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</si>
  <si>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</si>
  <si>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</si>
  <si>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</si>
  <si>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</si>
  <si>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</si>
  <si>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</si>
  <si>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</si>
  <si>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</si>
  <si>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</si>
  <si>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</si>
  <si>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</si>
  <si>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</si>
  <si>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</si>
  <si>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</si>
  <si>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</si>
  <si>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</si>
  <si>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</si>
  <si>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</si>
  <si>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</si>
  <si>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</si>
  <si>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</si>
  <si>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</si>
  <si>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</si>
  <si>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</si>
  <si>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</si>
  <si>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</si>
  <si>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</si>
  <si>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</si>
  <si>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</si>
  <si>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</si>
  <si>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</si>
  <si>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</si>
  <si>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</si>
  <si>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</si>
  <si>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</si>
  <si>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</si>
  <si>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</si>
  <si>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</si>
  <si>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</si>
  <si>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</si>
  <si>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</si>
  <si>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</si>
  <si>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</si>
  <si>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</si>
  <si>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</si>
  <si>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</si>
  <si>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</si>
  <si>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</si>
  <si>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</si>
  <si>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</si>
  <si>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</si>
  <si>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</si>
  <si>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</si>
  <si>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</si>
  <si>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</si>
  <si>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</si>
  <si>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</si>
  <si>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</si>
  <si>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</si>
  <si>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</si>
  <si>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</si>
  <si>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</si>
  <si>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</si>
  <si>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</si>
  <si>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</si>
  <si>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</si>
  <si>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</si>
  <si>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</si>
  <si>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</si>
  <si>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</si>
  <si>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</si>
  <si>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</si>
  <si>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</si>
  <si>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</si>
  <si>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</si>
  <si>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</si>
  <si>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</si>
  <si>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</si>
  <si>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</si>
  <si>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</si>
  <si>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</si>
  <si>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</si>
  <si>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</si>
  <si>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</si>
  <si>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</si>
  <si>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</si>
  <si>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</si>
  <si>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</si>
  <si>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</si>
  <si>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</si>
  <si>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</si>
  <si>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</si>
  <si>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</si>
  <si>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</si>
  <si>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</si>
  <si>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</si>
  <si>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</si>
  <si>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</si>
  <si>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</si>
  <si>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</si>
  <si>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</si>
  <si>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</si>
  <si>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</si>
  <si>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</si>
  <si>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</si>
  <si>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</si>
  <si>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</si>
  <si>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</si>
  <si>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</si>
  <si>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</si>
  <si>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</si>
  <si>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</si>
  <si>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</si>
  <si>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</si>
  <si>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</si>
  <si>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</si>
  <si>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</si>
  <si>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</si>
  <si>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</si>
  <si>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</si>
  <si>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</si>
  <si>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</si>
  <si>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</si>
  <si>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</si>
  <si>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</si>
  <si>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</si>
  <si>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</si>
  <si>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</si>
  <si>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</si>
  <si>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</si>
  <si>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</si>
  <si>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</si>
  <si>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</si>
  <si>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</si>
  <si>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</si>
  <si>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</si>
  <si>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</si>
  <si>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</si>
  <si>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</si>
  <si>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</si>
  <si>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</si>
  <si>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</si>
  <si>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</si>
  <si>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</si>
  <si>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</si>
  <si>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</si>
  <si>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</si>
  <si>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</si>
  <si>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</si>
  <si>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</si>
  <si>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</si>
  <si>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</si>
  <si>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</si>
  <si>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</si>
  <si>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</si>
  <si>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</si>
  <si>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</si>
  <si>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</si>
  <si>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</si>
  <si>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</si>
  <si>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</si>
  <si>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</si>
  <si>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</si>
  <si>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</si>
  <si>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</si>
  <si>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</si>
  <si>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</si>
  <si>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</si>
  <si>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</si>
  <si>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</si>
  <si>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</si>
  <si>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</si>
  <si>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</si>
  <si>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</si>
  <si>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</si>
  <si>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</si>
  <si>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</si>
  <si>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</si>
  <si>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</si>
  <si>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</si>
  <si>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</si>
  <si>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</si>
  <si>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</si>
  <si>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</si>
  <si>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</si>
  <si>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</si>
  <si>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</si>
  <si>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</si>
  <si>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</si>
  <si>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</si>
  <si>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</si>
  <si>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</si>
  <si>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</si>
  <si>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</si>
  <si>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</si>
  <si>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</si>
  <si>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</si>
  <si>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</si>
  <si>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</si>
  <si>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</si>
  <si>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</si>
  <si>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</si>
  <si>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</si>
  <si>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</si>
  <si>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</si>
  <si>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</si>
  <si>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</si>
  <si>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</si>
  <si>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</si>
  <si>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</si>
  <si>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</si>
  <si>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</si>
  <si>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</si>
  <si>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</si>
  <si>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</si>
  <si>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</si>
  <si>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</si>
  <si>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</si>
  <si>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</si>
  <si>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</si>
  <si>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</si>
  <si>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</si>
  <si>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</si>
  <si>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</si>
  <si>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</si>
  <si>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</si>
  <si>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</si>
  <si>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</si>
  <si>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</si>
  <si>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</si>
  <si>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</si>
  <si>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</si>
  <si>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</si>
  <si>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</si>
  <si>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</si>
  <si>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</si>
  <si>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</si>
  <si>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</si>
  <si>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</si>
  <si>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</si>
  <si>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</si>
  <si>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</si>
  <si>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</si>
  <si>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</si>
  <si>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</si>
  <si>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</si>
  <si>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</si>
  <si>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</si>
  <si>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</si>
  <si>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</si>
  <si>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</si>
  <si>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</si>
  <si>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</si>
  <si>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</si>
  <si>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</si>
  <si>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</si>
  <si>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</si>
  <si>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</si>
  <si>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</si>
  <si>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</si>
  <si>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</si>
  <si>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</si>
  <si>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</si>
  <si>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</si>
  <si>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</si>
  <si>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</si>
  <si>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</si>
  <si>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</si>
  <si>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</si>
  <si>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</si>
  <si>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</si>
  <si>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</si>
  <si>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</si>
  <si>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</si>
  <si>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</si>
  <si>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</si>
  <si>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</si>
  <si>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</si>
  <si>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</si>
  <si>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</si>
  <si>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</si>
  <si>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</si>
  <si>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</si>
  <si>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</si>
  <si>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</si>
  <si>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</si>
  <si>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</si>
  <si>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</si>
  <si>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</si>
  <si>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</si>
  <si>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</si>
  <si>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</si>
  <si>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</si>
  <si>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</si>
  <si>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</si>
  <si>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</si>
  <si>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</si>
  <si>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</si>
  <si>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</si>
  <si>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</si>
  <si>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</si>
  <si>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</si>
  <si>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</si>
  <si>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</si>
  <si>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</si>
  <si>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</si>
  <si>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</si>
  <si>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</si>
  <si>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</si>
  <si>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</si>
  <si>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</si>
  <si>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</si>
  <si>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</si>
  <si>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</si>
  <si>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</si>
  <si>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</si>
  <si>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</si>
  <si>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</si>
  <si>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</si>
  <si>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</si>
  <si>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</si>
  <si>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</si>
  <si>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</si>
  <si>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</si>
  <si>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</si>
  <si>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</si>
  <si>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</si>
  <si>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</si>
  <si>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</si>
  <si>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</si>
  <si>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</si>
  <si>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</si>
  <si>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</si>
  <si>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</si>
  <si>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</si>
  <si>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</si>
  <si>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</si>
  <si>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</si>
  <si>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</si>
  <si>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</si>
  <si>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</si>
  <si>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</si>
  <si>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</si>
  <si>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</si>
  <si>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</si>
  <si>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</si>
  <si>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</si>
  <si>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</si>
  <si>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</si>
  <si>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</si>
  <si>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</si>
  <si>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</si>
  <si>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</si>
  <si>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</si>
  <si>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</si>
  <si>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</si>
  <si>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</si>
  <si>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</si>
  <si>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</si>
  <si>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</si>
  <si>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</si>
  <si>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</si>
  <si>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</si>
  <si>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</si>
  <si>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</si>
  <si>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</si>
  <si>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</si>
  <si>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</si>
  <si>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</si>
  <si>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</si>
  <si>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</si>
  <si>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</si>
  <si>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</si>
  <si>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</si>
  <si>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</si>
  <si>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</si>
  <si>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</si>
  <si>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</si>
  <si>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</si>
  <si>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</si>
  <si>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</si>
  <si>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</si>
  <si>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</si>
  <si>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</si>
  <si>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</si>
  <si>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</si>
  <si>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</si>
  <si>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</si>
  <si>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</si>
  <si>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</si>
  <si>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</si>
  <si>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</si>
  <si>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</si>
  <si>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</si>
  <si>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</si>
  <si>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</si>
  <si>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</si>
  <si>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</si>
  <si>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</si>
  <si>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</si>
  <si>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</si>
  <si>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</si>
  <si>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</si>
  <si>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</si>
  <si>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</si>
  <si>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</si>
  <si>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</si>
  <si>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</si>
  <si>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</si>
  <si>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</si>
  <si>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</si>
  <si>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</si>
  <si>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</si>
  <si>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</si>
  <si>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</si>
  <si>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</si>
  <si>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</si>
  <si>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</si>
  <si>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</si>
  <si>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</si>
  <si>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</si>
  <si>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</si>
  <si>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</si>
  <si>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</si>
  <si>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</si>
  <si>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</si>
  <si>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</si>
  <si>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</si>
  <si>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</si>
  <si>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</si>
  <si>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</si>
  <si>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</si>
  <si>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</si>
  <si>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</si>
  <si>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</si>
  <si>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</si>
  <si>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</si>
  <si>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</si>
  <si>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</si>
  <si>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</si>
  <si>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</si>
  <si>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</si>
  <si>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</si>
  <si>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</si>
  <si>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</si>
  <si>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</si>
  <si>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</si>
  <si>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</si>
  <si>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</si>
  <si>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</si>
  <si>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</si>
  <si>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</si>
  <si>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</si>
  <si>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</si>
  <si>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</si>
  <si>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</si>
  <si>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</si>
  <si>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</si>
  <si>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</si>
  <si>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</si>
  <si>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</si>
  <si>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</si>
  <si>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</si>
  <si>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</si>
  <si>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</si>
  <si>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</si>
  <si>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</si>
  <si>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</si>
  <si>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</si>
  <si>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</si>
  <si>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</si>
  <si>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</si>
  <si>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</si>
  <si>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</si>
  <si>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</si>
  <si>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</si>
  <si>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</si>
  <si>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</si>
  <si>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</si>
  <si>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</si>
  <si>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</si>
  <si>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</si>
  <si>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</si>
  <si>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</si>
  <si>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</si>
  <si>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</si>
  <si>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</si>
  <si>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</si>
  <si>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</si>
  <si>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</si>
  <si>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</si>
  <si>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</si>
  <si>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</si>
  <si>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</si>
  <si>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</si>
  <si>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</si>
  <si>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</si>
  <si>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</si>
  <si>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</si>
  <si>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</si>
  <si>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</si>
  <si>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</si>
  <si>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</si>
  <si>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</si>
  <si>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</si>
  <si>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</si>
  <si>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</si>
  <si>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</si>
  <si>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</si>
  <si>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</si>
  <si>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</si>
  <si>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</si>
  <si>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</si>
  <si>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</si>
  <si>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</si>
  <si>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</si>
  <si>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</si>
  <si>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</si>
  <si>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</si>
  <si>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</si>
  <si>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</si>
  <si>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</si>
  <si>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</si>
  <si>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</si>
  <si>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</si>
  <si>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</si>
  <si>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</si>
  <si>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</si>
  <si>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</si>
  <si>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</si>
  <si>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</si>
  <si>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</si>
  <si>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</si>
  <si>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</si>
  <si>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</si>
  <si>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</si>
  <si>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</si>
  <si>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</si>
  <si>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</si>
  <si>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</si>
  <si>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</si>
  <si>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</si>
  <si>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</si>
  <si>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</si>
  <si>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</si>
  <si>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</si>
  <si>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</si>
  <si>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</si>
  <si>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</si>
  <si>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</si>
  <si>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</si>
  <si>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</si>
  <si>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</si>
  <si>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</si>
  <si>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</si>
  <si>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</si>
  <si>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</si>
  <si>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</si>
  <si>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</si>
  <si>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</si>
  <si>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</si>
  <si>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</si>
  <si>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</si>
  <si>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</si>
  <si>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</si>
  <si>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</si>
  <si>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</si>
  <si>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</si>
  <si>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</si>
  <si>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</si>
  <si>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</si>
  <si>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</si>
  <si>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</si>
  <si>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</si>
  <si>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</si>
  <si>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</si>
  <si>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</si>
  <si>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</si>
  <si>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</si>
  <si>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</si>
  <si>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</si>
  <si>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</si>
  <si>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</si>
  <si>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</si>
  <si>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</si>
  <si>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</si>
  <si>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</si>
  <si>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</si>
  <si>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</si>
  <si>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</si>
  <si>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</si>
  <si>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</si>
  <si>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</si>
  <si>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</si>
  <si>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</si>
  <si>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</si>
  <si>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</si>
  <si>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</si>
  <si>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</si>
  <si>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</si>
  <si>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</si>
  <si>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</si>
  <si>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</si>
  <si>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</si>
  <si>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</si>
  <si>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</si>
  <si>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</si>
  <si>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</si>
  <si>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</si>
  <si>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</si>
  <si>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</si>
  <si>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</si>
  <si>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</si>
  <si>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</si>
  <si>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</si>
  <si>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</si>
  <si>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</si>
  <si>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</si>
  <si>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</si>
  <si>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</si>
  <si>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</si>
  <si>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</si>
  <si>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</si>
  <si>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</si>
  <si>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</si>
  <si>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</si>
  <si>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</si>
  <si>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</si>
  <si>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</si>
  <si>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</si>
  <si>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</si>
  <si>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</si>
  <si>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</si>
  <si>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</si>
  <si>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</si>
  <si>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</si>
  <si>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</si>
  <si>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</si>
  <si>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</si>
  <si>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</si>
  <si>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</si>
  <si>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</si>
  <si>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</si>
  <si>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</si>
  <si>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</si>
  <si>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</si>
  <si>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</si>
  <si>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</si>
  <si>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</si>
  <si>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</si>
  <si>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</si>
  <si>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</si>
  <si>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</si>
  <si>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</si>
  <si>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</si>
  <si>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</si>
  <si>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</si>
  <si>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</si>
  <si>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</si>
  <si>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</si>
  <si>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</si>
  <si>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</si>
  <si>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</si>
  <si>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</si>
  <si>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</si>
  <si>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</si>
  <si>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</si>
  <si>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</si>
  <si>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</si>
  <si>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</si>
  <si>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</si>
  <si>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</si>
  <si>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</si>
  <si>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</si>
  <si>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</si>
  <si>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</si>
  <si>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</si>
  <si>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</si>
  <si>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</si>
  <si>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</si>
  <si>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</si>
  <si>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</si>
  <si>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</si>
  <si>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</si>
  <si>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</si>
  <si>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</si>
  <si>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</si>
  <si>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</si>
  <si>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</si>
  <si>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</si>
  <si>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</si>
  <si>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</si>
  <si>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</si>
  <si>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</si>
  <si>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</si>
  <si>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</si>
  <si>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</si>
  <si>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</si>
  <si>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</si>
  <si>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</si>
  <si>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</si>
  <si>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</si>
  <si>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</si>
  <si>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</si>
  <si>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</si>
  <si>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</si>
  <si>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</si>
  <si>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</si>
  <si>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</si>
  <si>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</si>
  <si>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</si>
  <si>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</si>
  <si>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</si>
  <si>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</si>
  <si>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</si>
  <si>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</si>
  <si>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</si>
  <si>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</si>
  <si>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</si>
  <si>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</si>
  <si>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</si>
  <si>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</si>
  <si>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</si>
  <si>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</si>
  <si>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</si>
  <si>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</si>
  <si>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</si>
  <si>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</si>
  <si>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</si>
  <si>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</si>
  <si>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</si>
  <si>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</si>
  <si>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</si>
  <si>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</si>
  <si>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</si>
  <si>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</si>
  <si>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</si>
  <si>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</si>
  <si>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</si>
  <si>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</si>
  <si>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</si>
  <si>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</si>
  <si>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</si>
  <si>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</si>
  <si>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</si>
  <si>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</si>
  <si>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</si>
  <si>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</si>
  <si>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</si>
  <si>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</si>
  <si>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</si>
  <si>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</si>
  <si>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</si>
  <si>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</si>
  <si>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</si>
  <si>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</si>
  <si>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</si>
  <si>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</si>
  <si>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</si>
  <si>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</si>
  <si>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</si>
  <si>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</si>
  <si>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</si>
  <si>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</si>
  <si>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</si>
  <si>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</si>
  <si>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</si>
  <si>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</si>
  <si>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</si>
  <si>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</si>
  <si>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</si>
  <si>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</si>
  <si>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</si>
  <si>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</si>
  <si>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</si>
  <si>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</si>
  <si>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</si>
  <si>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</si>
  <si>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</si>
  <si>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</si>
  <si>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</si>
  <si>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</si>
  <si>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</si>
  <si>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</si>
  <si>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</si>
  <si>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</si>
  <si>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</si>
  <si>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</si>
  <si>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</si>
  <si>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</si>
  <si>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</si>
  <si>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</si>
  <si>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</si>
  <si>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</si>
  <si>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</si>
  <si>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</si>
  <si>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</si>
  <si>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</si>
  <si>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</si>
  <si>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</si>
  <si>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</si>
  <si>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</si>
  <si>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</si>
  <si>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</si>
  <si>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</si>
  <si>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</si>
  <si>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</si>
  <si>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</si>
  <si>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</si>
  <si>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</si>
  <si>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</si>
  <si>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</si>
  <si>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</si>
  <si>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</si>
  <si>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</si>
  <si>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</si>
  <si>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</si>
  <si>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</si>
  <si>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</si>
  <si>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</si>
  <si>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</si>
  <si>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</si>
  <si>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</si>
  <si>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</si>
  <si>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</si>
  <si>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</si>
  <si>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</si>
  <si>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</si>
  <si>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</si>
  <si>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</si>
  <si>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</si>
  <si>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</si>
  <si>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</si>
  <si>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</si>
  <si>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</si>
  <si>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</si>
  <si>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</si>
  <si>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</si>
  <si>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</si>
  <si>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</si>
  <si>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</si>
  <si>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</si>
  <si>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</si>
  <si>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</si>
  <si>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</si>
  <si>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</si>
  <si>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</si>
  <si>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</si>
  <si>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</si>
  <si>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</si>
  <si>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</si>
  <si>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</si>
  <si>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</si>
  <si>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</si>
  <si>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</si>
  <si>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</si>
  <si>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</si>
  <si>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</si>
  <si>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</si>
  <si>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</si>
  <si>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</si>
  <si>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</si>
  <si>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</si>
  <si>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</si>
  <si>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</si>
  <si>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</si>
  <si>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</si>
  <si>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</si>
  <si>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</si>
  <si>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</si>
  <si>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</si>
  <si>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</si>
  <si>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</si>
  <si>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</si>
  <si>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</si>
  <si>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</si>
  <si>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</si>
  <si>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</si>
  <si>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</si>
  <si>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</si>
  <si>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</si>
  <si>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</si>
  <si>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</si>
  <si>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</si>
  <si>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</si>
  <si>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</si>
  <si>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</si>
  <si>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</si>
  <si>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</si>
  <si>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</si>
  <si>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</si>
  <si>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</si>
  <si>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</si>
  <si>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</si>
  <si>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</si>
  <si>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</si>
  <si>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</si>
  <si>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</si>
  <si>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</si>
  <si>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</si>
  <si>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</si>
  <si>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</si>
  <si>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</si>
  <si>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</si>
  <si>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</si>
  <si>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</si>
  <si>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</si>
  <si>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</si>
  <si>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</si>
  <si>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</si>
  <si>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</si>
  <si>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</si>
  <si>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</si>
  <si>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</si>
  <si>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</si>
  <si>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</si>
  <si>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</si>
  <si>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</si>
  <si>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</si>
  <si>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</si>
  <si>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</si>
  <si>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</si>
  <si>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</si>
  <si>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</si>
  <si>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</si>
  <si>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</si>
  <si>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</si>
  <si>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</si>
  <si>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</si>
  <si>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</si>
  <si>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</si>
  <si>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</si>
  <si>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</si>
  <si>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</si>
  <si>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</si>
  <si>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</si>
  <si>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</si>
  <si>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</si>
  <si>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</si>
  <si>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</si>
  <si>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</si>
  <si>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</si>
  <si>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</si>
  <si>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</si>
  <si>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</si>
  <si>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</si>
  <si>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</si>
  <si>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</si>
  <si>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</si>
  <si>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</si>
  <si>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</si>
  <si>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</si>
  <si>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</si>
  <si>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</si>
  <si>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</si>
  <si>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</si>
  <si>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</si>
  <si>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</si>
  <si>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</si>
  <si>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</si>
  <si>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</si>
  <si>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</si>
  <si>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</si>
  <si>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</si>
  <si>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</si>
  <si>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</si>
  <si>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</si>
  <si>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</si>
  <si>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</si>
  <si>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</si>
  <si>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</si>
  <si>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</si>
  <si>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</si>
  <si>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</si>
  <si>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</si>
  <si>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</si>
  <si>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</si>
  <si>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</si>
  <si>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</si>
  <si>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</si>
  <si>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</si>
  <si>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</si>
  <si>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</si>
  <si>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</si>
  <si>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</si>
  <si>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</si>
  <si>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</si>
  <si>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</si>
  <si>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</si>
  <si>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</si>
  <si>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</si>
  <si>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</si>
  <si>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</si>
  <si>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</si>
  <si>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</si>
  <si>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</si>
  <si>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</si>
  <si>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</si>
  <si>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</si>
  <si>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</si>
  <si>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</si>
  <si>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</si>
  <si>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</si>
  <si>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</si>
  <si>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</si>
  <si>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</si>
  <si>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</si>
  <si>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</si>
  <si>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</si>
  <si>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</si>
  <si>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</si>
  <si>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</si>
  <si>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</si>
  <si>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</si>
  <si>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</si>
  <si>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</si>
  <si>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</si>
  <si>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</si>
  <si>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</si>
  <si>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</si>
  <si>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</si>
  <si>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</si>
  <si>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</si>
  <si>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</si>
  <si>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</si>
  <si>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</si>
  <si>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</si>
  <si>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</si>
  <si>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</si>
  <si>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</si>
  <si>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</si>
  <si>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</si>
  <si>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</si>
  <si>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</si>
  <si>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</si>
  <si>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</si>
  <si>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</si>
  <si>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</si>
  <si>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</si>
  <si>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</si>
  <si>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</si>
  <si>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</si>
  <si>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</si>
  <si>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</si>
  <si>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</si>
  <si>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</si>
  <si>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</si>
  <si>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</si>
  <si>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</si>
  <si>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</si>
  <si>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</si>
  <si>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</si>
  <si>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</si>
  <si>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</si>
  <si>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</si>
  <si>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</si>
  <si>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</si>
  <si>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</si>
  <si>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</si>
  <si>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</si>
  <si>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</si>
  <si>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</si>
  <si>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</si>
  <si>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</si>
  <si>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</si>
  <si>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</si>
  <si>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</si>
  <si>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</si>
  <si>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</si>
  <si>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</si>
  <si>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</si>
  <si>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</si>
  <si>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</si>
  <si>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</si>
  <si>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</si>
  <si>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</si>
  <si>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</si>
  <si>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</si>
  <si>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</si>
  <si>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</si>
  <si>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</si>
  <si>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</si>
  <si>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</si>
  <si>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</si>
  <si>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</si>
  <si>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</si>
  <si>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</si>
  <si>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</si>
  <si>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</si>
  <si>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</si>
  <si>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</si>
  <si>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</si>
  <si>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</si>
  <si>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</si>
  <si>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</si>
  <si>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</si>
  <si>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</si>
  <si>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</si>
  <si>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</si>
  <si>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</si>
  <si>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</si>
  <si>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</si>
  <si>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</si>
  <si>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</si>
  <si>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</si>
  <si>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</si>
  <si>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</si>
  <si>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</si>
  <si>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</si>
  <si>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</si>
  <si>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</si>
  <si>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</si>
  <si>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</si>
  <si>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</si>
  <si>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</si>
  <si>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</si>
  <si>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</si>
  <si>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</si>
  <si>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</si>
  <si>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</si>
  <si>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</si>
  <si>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</si>
  <si>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</si>
  <si>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</si>
  <si>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</si>
  <si>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</si>
  <si>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</si>
  <si>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</si>
  <si>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</si>
  <si>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</si>
  <si>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</si>
  <si>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</si>
  <si>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</si>
  <si>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</si>
  <si>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</si>
  <si>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</si>
  <si>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</si>
  <si>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</si>
  <si>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</si>
  <si>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</si>
  <si>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</si>
  <si>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</si>
  <si>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</si>
  <si>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</si>
  <si>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</si>
  <si>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</si>
  <si>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</si>
  <si>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</si>
  <si>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</si>
  <si>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</si>
  <si>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</si>
  <si>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</si>
  <si>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</si>
  <si>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</si>
  <si>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</si>
  <si>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</si>
  <si>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</si>
  <si>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</si>
  <si>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</si>
  <si>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</si>
  <si>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</si>
  <si>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</si>
  <si>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</si>
  <si>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</si>
  <si>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</si>
  <si>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</si>
  <si>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</si>
  <si>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</si>
  <si>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</si>
  <si>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</si>
  <si>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</si>
  <si>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</si>
  <si>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</si>
  <si>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</si>
  <si>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</si>
  <si>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</si>
  <si>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</si>
  <si>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</si>
  <si>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</si>
  <si>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</si>
  <si>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</si>
  <si>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</si>
  <si>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</si>
  <si>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</si>
  <si>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</si>
  <si>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</si>
  <si>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</si>
  <si>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</si>
  <si>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</si>
  <si>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</si>
  <si>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</si>
  <si>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</si>
  <si>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</si>
  <si>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</si>
  <si>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</si>
  <si>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</si>
  <si>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</si>
  <si>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</si>
  <si>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</si>
  <si>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</si>
  <si>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</si>
  <si>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</si>
  <si>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</si>
  <si>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</si>
  <si>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</si>
  <si>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</si>
  <si>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</si>
  <si>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</si>
  <si>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</si>
  <si>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</si>
  <si>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</si>
  <si>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</si>
  <si>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</si>
  <si>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</si>
  <si>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</si>
  <si>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</si>
  <si>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</si>
  <si>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</si>
  <si>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</si>
  <si>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</si>
  <si>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</si>
  <si>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</si>
  <si>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</si>
  <si>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</si>
  <si>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</si>
  <si>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</si>
  <si>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</si>
  <si>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</si>
  <si>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</si>
  <si>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</si>
  <si>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</si>
  <si>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</si>
  <si>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</si>
  <si>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</si>
  <si>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</si>
  <si>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</si>
  <si>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</si>
  <si>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</si>
  <si>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</si>
  <si>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</si>
  <si>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</si>
  <si>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</si>
  <si>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</si>
  <si>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</si>
  <si>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</si>
  <si>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</si>
  <si>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</si>
  <si>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</si>
  <si>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</si>
  <si>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</si>
  <si>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</si>
  <si>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</si>
  <si>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</si>
  <si>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</si>
  <si>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</si>
  <si>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</si>
  <si>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</si>
  <si>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</si>
  <si>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</si>
  <si>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</si>
  <si>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</si>
  <si>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</si>
  <si>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</si>
  <si>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</si>
  <si>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</si>
  <si>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</si>
  <si>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</si>
  <si>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</si>
  <si>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</si>
  <si>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</si>
  <si>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</si>
  <si>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</si>
  <si>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</si>
  <si>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</si>
  <si>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</si>
  <si>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</si>
  <si>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</si>
  <si>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</si>
  <si>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</si>
  <si>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</si>
  <si>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</si>
  <si>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</si>
  <si>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</si>
  <si>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</si>
  <si>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</si>
  <si>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</si>
  <si>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</si>
  <si>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</si>
  <si>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</si>
  <si>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</si>
  <si>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</si>
  <si>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</si>
  <si>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</si>
  <si>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</si>
  <si>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</si>
  <si>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</si>
  <si>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</si>
  <si>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</si>
  <si>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</si>
  <si>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</si>
  <si>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</si>
  <si>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</si>
  <si>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</si>
  <si>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</si>
  <si>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</si>
  <si>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</si>
  <si>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</si>
  <si>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</si>
  <si>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</si>
  <si>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</si>
  <si>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</si>
  <si>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</si>
  <si>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</si>
  <si>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</si>
  <si>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</si>
  <si>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</si>
  <si>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</si>
  <si>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</si>
  <si>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</si>
  <si>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</si>
  <si>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</si>
  <si>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</si>
  <si>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</si>
  <si>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</si>
  <si>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</si>
  <si>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</si>
  <si>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</si>
  <si>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</si>
  <si>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</si>
  <si>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</si>
  <si>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</si>
  <si>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</si>
  <si>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</si>
  <si>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</si>
  <si>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</si>
  <si>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</si>
  <si>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</si>
  <si>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</si>
  <si>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</si>
  <si>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</si>
  <si>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</si>
  <si>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</si>
  <si>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</si>
  <si>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</si>
  <si>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</si>
  <si>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</si>
  <si>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</si>
  <si>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</si>
  <si>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</si>
  <si>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</si>
  <si>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</si>
  <si>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</si>
  <si>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</si>
  <si>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</si>
  <si>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</si>
  <si>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</si>
  <si>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</si>
  <si>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</si>
  <si>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</si>
  <si>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</si>
  <si>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</si>
  <si>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</si>
  <si>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</si>
  <si>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</si>
  <si>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</si>
  <si>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</si>
  <si>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</si>
  <si>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</si>
  <si>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</si>
  <si>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</si>
  <si>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</si>
  <si>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</si>
  <si>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</si>
  <si>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</si>
  <si>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</si>
  <si>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</si>
  <si>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</si>
  <si>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</si>
  <si>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</si>
  <si>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</si>
  <si>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</si>
  <si>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</si>
  <si>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</si>
  <si>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</si>
  <si>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</si>
  <si>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</si>
  <si>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</si>
  <si>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</si>
  <si>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</si>
  <si>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</si>
  <si>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</si>
  <si>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</si>
  <si>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</si>
  <si>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</si>
  <si>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</si>
  <si>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</si>
  <si>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</si>
  <si>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</si>
  <si>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</si>
  <si>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</si>
  <si>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</si>
  <si>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</si>
  <si>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</si>
  <si>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</si>
  <si>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</si>
  <si>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</si>
  <si>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</si>
  <si>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</si>
  <si>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</si>
  <si>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</si>
  <si>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</si>
  <si>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</si>
  <si>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</si>
  <si>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</si>
  <si>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</si>
  <si>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</si>
  <si>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</si>
  <si>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</si>
  <si>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</si>
  <si>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</si>
  <si>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</si>
  <si>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</si>
  <si>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</si>
  <si>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</si>
  <si>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</si>
  <si>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</si>
  <si>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</si>
  <si>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</si>
  <si>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</si>
  <si>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</si>
  <si>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</si>
  <si>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</si>
  <si>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</si>
  <si>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</si>
  <si>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</si>
  <si>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</si>
  <si>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</si>
  <si>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</si>
  <si>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</si>
  <si>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</si>
  <si>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</si>
  <si>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</si>
  <si>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</si>
  <si>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</si>
  <si>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</si>
  <si>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</si>
  <si>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</si>
  <si>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</si>
  <si>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</si>
  <si>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</si>
  <si>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</si>
  <si>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</si>
  <si>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</si>
  <si>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</si>
  <si>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</si>
  <si>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</si>
  <si>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</si>
  <si>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</si>
  <si>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</si>
  <si>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</si>
  <si>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</si>
  <si>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</si>
  <si>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</si>
  <si>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</si>
  <si>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</si>
  <si>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</si>
  <si>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</si>
  <si>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</si>
  <si>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</si>
  <si>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</si>
  <si>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</si>
  <si>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</si>
  <si>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</si>
  <si>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</si>
  <si>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</si>
  <si>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</si>
  <si>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</si>
  <si>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</si>
  <si>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</si>
  <si>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</si>
  <si>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</si>
  <si>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</si>
  <si>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</si>
  <si>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</si>
  <si>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</si>
  <si>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</si>
  <si>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</si>
  <si>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</si>
  <si>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</si>
  <si>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</si>
  <si>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</si>
  <si>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</si>
  <si>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</si>
  <si>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</si>
  <si>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</si>
  <si>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</si>
  <si>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</si>
  <si>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</si>
  <si>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</si>
  <si>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</si>
  <si>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</si>
  <si>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</si>
  <si>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</si>
  <si>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</si>
  <si>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</si>
  <si>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</si>
  <si>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</si>
  <si>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</si>
  <si>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</si>
  <si>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</si>
  <si>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</si>
  <si>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</si>
  <si>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</si>
  <si>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</si>
  <si>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</si>
  <si>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</si>
  <si>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</si>
  <si>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</si>
  <si>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</si>
  <si>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</si>
  <si>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</si>
  <si>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</si>
  <si>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</si>
  <si>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</si>
  <si>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</si>
  <si>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</si>
  <si>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</si>
  <si>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</si>
  <si>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</si>
  <si>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</si>
  <si>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</si>
  <si>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</si>
  <si>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</si>
  <si>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</si>
  <si>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</si>
  <si>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</si>
  <si>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</si>
  <si>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</si>
  <si>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</si>
  <si>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</si>
  <si>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</si>
  <si>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</si>
  <si>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</si>
  <si>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</si>
  <si>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</si>
  <si>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</si>
  <si>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</si>
  <si>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</si>
  <si>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</si>
  <si>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</si>
  <si>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</si>
  <si>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</si>
  <si>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</si>
  <si>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</si>
  <si>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</si>
  <si>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</si>
  <si>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</si>
  <si>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</si>
  <si>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</si>
  <si>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</si>
  <si>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</si>
  <si>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</si>
  <si>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</si>
  <si>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</si>
  <si>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</si>
  <si>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</si>
  <si>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</si>
  <si>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</si>
  <si>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</si>
  <si>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</si>
  <si>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</si>
  <si>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</si>
  <si>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</si>
  <si>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</si>
  <si>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</si>
  <si>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</si>
  <si>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</si>
  <si>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</si>
  <si>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</si>
  <si>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</si>
  <si>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</si>
  <si>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</si>
  <si>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</si>
  <si>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</si>
  <si>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</si>
  <si>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</si>
  <si>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</si>
  <si>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</si>
  <si>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</si>
  <si>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</si>
  <si>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</si>
  <si>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</si>
  <si>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</si>
  <si>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</si>
  <si>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</si>
  <si>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</si>
  <si>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</si>
  <si>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</si>
  <si>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</si>
  <si>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</si>
  <si>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</si>
  <si>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</si>
  <si>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</si>
  <si>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</si>
  <si>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</si>
  <si>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</si>
  <si>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</si>
  <si>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</si>
  <si>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</si>
  <si>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</si>
  <si>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</si>
  <si>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</si>
  <si>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</si>
  <si>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</si>
  <si>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</si>
  <si>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</si>
  <si>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</si>
  <si>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</si>
  <si>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</si>
  <si>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</si>
  <si>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</si>
  <si>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</si>
  <si>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</si>
  <si>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</si>
  <si>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</si>
  <si>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</si>
  <si>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</si>
  <si>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</si>
  <si>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</si>
  <si>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</si>
  <si>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</si>
  <si>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</si>
  <si>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</si>
  <si>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</si>
  <si>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</si>
  <si>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</si>
  <si>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</si>
  <si>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</si>
  <si>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</si>
  <si>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</si>
  <si>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</si>
  <si>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</si>
  <si>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</si>
  <si>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</si>
  <si>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</si>
  <si>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</si>
  <si>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</si>
  <si>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</si>
  <si>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</si>
  <si>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</si>
  <si>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</si>
  <si>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</si>
  <si>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</si>
  <si>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</si>
  <si>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</si>
  <si>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</si>
  <si>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</si>
  <si>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</si>
  <si>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</si>
  <si>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</si>
  <si>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</si>
  <si>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</si>
  <si>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</si>
  <si>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</si>
  <si>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</si>
  <si>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</si>
  <si>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</si>
  <si>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</si>
  <si>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</si>
  <si>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</si>
  <si>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</si>
  <si>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</si>
  <si>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</si>
  <si>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</si>
  <si>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</si>
  <si>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</si>
  <si>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</si>
  <si>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</si>
  <si>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</si>
  <si>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</si>
  <si>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</si>
  <si>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</si>
  <si>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</si>
  <si>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</si>
  <si>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</si>
  <si>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</si>
  <si>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</si>
  <si>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</si>
  <si>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</si>
  <si>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</si>
  <si>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</si>
  <si>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</si>
  <si>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</si>
  <si>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</si>
  <si>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</si>
  <si>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</si>
  <si>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</si>
  <si>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</si>
  <si>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</si>
  <si>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</si>
  <si>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</si>
  <si>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</si>
  <si>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</si>
  <si>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</si>
  <si>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</si>
  <si>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</si>
  <si>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</si>
  <si>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</si>
  <si>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</si>
  <si>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</si>
  <si>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</si>
  <si>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</si>
  <si>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</si>
  <si>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</si>
  <si>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</si>
  <si>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</si>
  <si>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</si>
  <si>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</si>
  <si>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</si>
  <si>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</si>
  <si>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</si>
  <si>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</si>
  <si>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</si>
  <si>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</si>
  <si>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</si>
  <si>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</si>
  <si>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</si>
  <si>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</si>
  <si>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</si>
  <si>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</si>
  <si>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</si>
  <si>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</si>
  <si>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</si>
  <si>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</si>
  <si>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</si>
  <si>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</si>
  <si>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</si>
  <si>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</si>
  <si>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</si>
  <si>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</si>
  <si>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</si>
  <si>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</si>
  <si>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</si>
  <si>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</si>
  <si>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</si>
  <si>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</si>
  <si>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</si>
  <si>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</si>
  <si>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</si>
  <si>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</si>
  <si>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</si>
  <si>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</si>
  <si>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</si>
  <si>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</si>
  <si>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</si>
  <si>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</si>
  <si>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</si>
  <si>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</si>
  <si>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</si>
  <si>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</si>
  <si>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</si>
  <si>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</si>
  <si>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</si>
  <si>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</si>
  <si>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</si>
  <si>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</si>
  <si>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</si>
  <si>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</si>
  <si>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</si>
  <si>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</si>
  <si>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</si>
  <si>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</si>
  <si>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</si>
  <si>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</si>
  <si>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</si>
  <si>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</si>
  <si>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</si>
  <si>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</si>
  <si>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</si>
  <si>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</si>
  <si>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</si>
  <si>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</si>
  <si>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</si>
  <si>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</si>
  <si>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</si>
  <si>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</si>
  <si>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</si>
  <si>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</si>
  <si>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</si>
  <si>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</si>
  <si>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</si>
  <si>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</si>
  <si>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</si>
  <si>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</si>
  <si>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</si>
  <si>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</si>
  <si>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</si>
  <si>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</si>
  <si>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</si>
  <si>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</si>
  <si>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</si>
  <si>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</si>
  <si>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</si>
  <si>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</si>
  <si>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</si>
  <si>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</si>
  <si>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</si>
  <si>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</si>
  <si>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</si>
  <si>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</si>
  <si>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</si>
  <si>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</si>
  <si>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</si>
  <si>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</si>
  <si>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</si>
  <si>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</si>
  <si>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</si>
  <si>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</si>
  <si>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</si>
  <si>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</si>
  <si>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</si>
  <si>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</si>
  <si>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</si>
  <si>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</si>
  <si>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</si>
  <si>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</si>
  <si>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</si>
  <si>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</si>
  <si>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</si>
  <si>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</si>
  <si>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</si>
  <si>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</si>
  <si>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</si>
  <si>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</si>
  <si>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</si>
  <si>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</si>
  <si>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</si>
  <si>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</si>
  <si>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</si>
  <si>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</si>
  <si>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</si>
  <si>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</si>
  <si>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</si>
  <si>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</si>
  <si>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</si>
  <si>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</si>
  <si>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</si>
  <si>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</si>
  <si>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</si>
  <si>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</si>
  <si>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</si>
  <si>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</si>
  <si>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</si>
  <si>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</si>
  <si>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</si>
  <si>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</si>
  <si>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</si>
  <si>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</si>
  <si>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</si>
  <si>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</si>
  <si>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</si>
  <si>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</si>
  <si>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</si>
  <si>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</si>
  <si>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</si>
  <si>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</si>
  <si>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</si>
  <si>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</si>
  <si>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</si>
  <si>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</si>
  <si>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</si>
  <si>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</si>
  <si>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</si>
  <si>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</si>
  <si>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</si>
  <si>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</si>
  <si>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</si>
  <si>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</si>
  <si>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</si>
  <si>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</si>
  <si>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</si>
  <si>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</si>
  <si>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</si>
  <si>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</si>
  <si>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</si>
  <si>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</si>
  <si>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</si>
  <si>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</si>
  <si>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</si>
  <si>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</si>
  <si>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</si>
  <si>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</si>
  <si>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</si>
  <si>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</si>
  <si>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</si>
  <si>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</si>
  <si>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</si>
  <si>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</si>
  <si>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</si>
  <si>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</si>
  <si>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</si>
  <si>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</si>
  <si>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</si>
  <si>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</si>
  <si>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</si>
  <si>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</si>
  <si>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</si>
  <si>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</si>
  <si>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</si>
  <si>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</si>
  <si>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</si>
  <si>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</si>
  <si>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</si>
  <si>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</si>
  <si>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</si>
  <si>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</si>
  <si>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</si>
  <si>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</si>
  <si>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</si>
  <si>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</si>
  <si>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</si>
  <si>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</si>
  <si>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</si>
  <si>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</si>
  <si>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</si>
  <si>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</si>
  <si>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</si>
  <si>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</si>
  <si>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</si>
  <si>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</si>
  <si>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</si>
  <si>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</si>
  <si>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</si>
  <si>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</si>
  <si>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</si>
  <si>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</si>
  <si>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</si>
  <si>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</si>
  <si>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</si>
  <si>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</si>
  <si>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</si>
  <si>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</si>
  <si>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</si>
  <si>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</si>
  <si>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</si>
  <si>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</si>
  <si>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</si>
  <si>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</si>
  <si>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</si>
  <si>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</si>
  <si>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</si>
  <si>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</si>
  <si>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</si>
  <si>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</si>
  <si>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</si>
  <si>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</si>
  <si>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</si>
  <si>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</si>
  <si>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</si>
  <si>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</si>
  <si>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</si>
  <si>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</si>
  <si>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</si>
  <si>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</si>
  <si>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</si>
  <si>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</si>
  <si>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</si>
  <si>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</si>
  <si>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</si>
  <si>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</si>
  <si>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</si>
  <si>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</si>
  <si>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</si>
  <si>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</si>
  <si>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</si>
  <si>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</si>
  <si>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</si>
  <si>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</si>
  <si>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</si>
  <si>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</si>
  <si>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</si>
  <si>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</si>
  <si>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</si>
  <si>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</si>
  <si>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</si>
  <si>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</si>
  <si>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</si>
  <si>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</si>
  <si>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</si>
  <si>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</si>
  <si>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</si>
  <si>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</si>
  <si>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</si>
  <si>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</si>
  <si>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</si>
  <si>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</si>
  <si>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</si>
  <si>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</si>
  <si>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</si>
  <si>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</si>
  <si>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</si>
  <si>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</si>
  <si>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</si>
  <si>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</si>
  <si>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</si>
  <si>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</si>
  <si>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</si>
  <si>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</si>
  <si>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</si>
  <si>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</si>
  <si>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</si>
  <si>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</si>
  <si>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</si>
  <si>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</si>
  <si>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</si>
  <si>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</si>
  <si>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</si>
  <si>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</si>
  <si>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</si>
  <si>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</si>
  <si>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</si>
  <si>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</si>
  <si>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</si>
  <si>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</si>
  <si>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</si>
  <si>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</si>
  <si>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</si>
  <si>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</si>
  <si>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</si>
  <si>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</si>
  <si>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</si>
  <si>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</si>
  <si>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</si>
  <si>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</si>
  <si>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</si>
  <si>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</si>
  <si>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</si>
  <si>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</si>
  <si>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</si>
  <si>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</si>
  <si>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</si>
  <si>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</si>
  <si>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</si>
  <si>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</si>
  <si>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</si>
  <si>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</si>
  <si>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</si>
  <si>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</si>
  <si>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</si>
  <si>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</si>
  <si>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</si>
  <si>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</si>
  <si>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</si>
  <si>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</si>
  <si>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</si>
  <si>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</si>
  <si>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</si>
  <si>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</si>
  <si>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</si>
  <si>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</si>
  <si>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</si>
  <si>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</si>
  <si>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</si>
  <si>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</si>
  <si>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</si>
  <si>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</si>
  <si>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</si>
  <si>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</si>
  <si>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</si>
  <si>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</si>
  <si>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</si>
  <si>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</si>
  <si>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</si>
  <si>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</si>
  <si>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</si>
  <si>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</si>
  <si>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</si>
  <si>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</si>
  <si>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</si>
  <si>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</si>
  <si>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</si>
  <si>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</si>
  <si>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</si>
  <si>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</si>
  <si>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</si>
  <si>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</si>
  <si>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</si>
  <si>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</si>
  <si>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</si>
  <si>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</si>
  <si>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</si>
  <si>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</si>
  <si>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</si>
  <si>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</si>
  <si>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</si>
  <si>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</si>
  <si>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</si>
  <si>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</si>
  <si>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</si>
  <si>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</si>
  <si>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</si>
  <si>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</si>
  <si>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</si>
  <si>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</si>
  <si>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</si>
  <si>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</si>
  <si>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</si>
  <si>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</si>
  <si>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</si>
  <si>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</si>
  <si>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</si>
  <si>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</si>
  <si>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</si>
  <si>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</si>
  <si>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</si>
  <si>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</si>
  <si>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</si>
  <si>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</si>
  <si>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</si>
  <si>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</si>
  <si>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</si>
  <si>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</si>
  <si>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</si>
  <si>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</si>
  <si>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</si>
  <si>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</si>
  <si>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</si>
  <si>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</si>
  <si>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</si>
  <si>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</si>
  <si>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</si>
  <si>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</si>
  <si>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</si>
  <si>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</si>
  <si>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</si>
  <si>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</si>
  <si>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</si>
  <si>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</si>
  <si>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</si>
  <si>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</si>
  <si>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</si>
  <si>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</si>
  <si>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</si>
  <si>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</si>
  <si>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</si>
  <si>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</si>
  <si>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</si>
  <si>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</si>
  <si>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</si>
  <si>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</si>
  <si>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</si>
  <si>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</si>
  <si>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</si>
  <si>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</si>
  <si>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</si>
  <si>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</si>
  <si>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</si>
  <si>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</si>
  <si>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</si>
  <si>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</si>
  <si>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</si>
  <si>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</si>
  <si>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</si>
  <si>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</si>
  <si>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</si>
  <si>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</si>
  <si>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</si>
  <si>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</si>
  <si>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</si>
  <si>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</si>
  <si>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</si>
  <si>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</si>
  <si>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</si>
  <si>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</si>
  <si>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</si>
  <si>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</si>
  <si>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</si>
  <si>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</si>
  <si>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</si>
  <si>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</si>
  <si>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</si>
  <si>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</si>
  <si>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</si>
  <si>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</si>
  <si>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</si>
  <si>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</si>
  <si>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</si>
  <si>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</si>
  <si>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</si>
  <si>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</si>
  <si>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</si>
  <si>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</si>
  <si>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</si>
  <si>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</si>
  <si>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</si>
  <si>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</si>
  <si>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</si>
  <si>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</si>
  <si>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</si>
  <si>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</si>
  <si>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</si>
  <si>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</si>
  <si>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</si>
  <si>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</si>
  <si>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</si>
  <si>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</si>
  <si>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</si>
  <si>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</si>
  <si>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</si>
  <si>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</si>
  <si>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</si>
  <si>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</si>
  <si>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</si>
  <si>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</si>
  <si>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</si>
  <si>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</si>
  <si>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</si>
  <si>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</si>
  <si>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</si>
  <si>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</si>
  <si>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</si>
  <si>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</si>
  <si>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</si>
  <si>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</si>
  <si>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</si>
  <si>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</si>
  <si>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</si>
  <si>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</si>
  <si>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</si>
  <si>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</si>
  <si>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</si>
  <si>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</si>
  <si>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</si>
  <si>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</si>
  <si>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</si>
  <si>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</si>
  <si>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</si>
  <si>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</si>
  <si>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</si>
  <si>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</si>
  <si>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</si>
  <si>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</si>
  <si>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</si>
  <si>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</si>
  <si>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</si>
  <si>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</si>
  <si>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</si>
  <si>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</si>
  <si>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</si>
  <si>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</si>
  <si>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</si>
  <si>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</si>
  <si>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</si>
  <si>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</si>
  <si>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</si>
  <si>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</si>
  <si>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</si>
  <si>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</si>
  <si>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</si>
  <si>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</si>
  <si>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</si>
  <si>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</si>
  <si>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</si>
  <si>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</si>
  <si>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</si>
  <si>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</si>
  <si>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</si>
  <si>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</si>
  <si>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</si>
  <si>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</si>
  <si>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</si>
  <si>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</si>
  <si>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</si>
  <si>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</si>
  <si>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</si>
  <si>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</si>
  <si>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</si>
  <si>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</si>
  <si>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</si>
  <si>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</si>
  <si>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</si>
  <si>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</si>
  <si>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</si>
  <si>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</si>
  <si>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</si>
  <si>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</si>
  <si>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</si>
  <si>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</si>
  <si>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</si>
  <si>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</si>
  <si>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</si>
  <si>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</si>
  <si>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</si>
  <si>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</si>
  <si>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</si>
  <si>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</si>
  <si>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</si>
  <si>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</si>
  <si>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</si>
  <si>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</si>
  <si>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</si>
  <si>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</si>
  <si>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</si>
  <si>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</si>
  <si>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</si>
  <si>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</si>
  <si>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</si>
  <si>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</si>
  <si>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</si>
  <si>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</si>
  <si>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</si>
  <si>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</si>
  <si>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</si>
  <si>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</si>
  <si>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</si>
  <si>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</si>
  <si>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</si>
  <si>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</si>
  <si>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</si>
  <si>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</si>
  <si>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</si>
  <si>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</si>
  <si>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</si>
  <si>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</si>
  <si>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</si>
  <si>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</si>
  <si>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</si>
  <si>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</si>
  <si>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</si>
  <si>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</si>
  <si>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</si>
  <si>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</si>
  <si>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</si>
  <si>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</si>
  <si>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</si>
  <si>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</si>
  <si>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</si>
  <si>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</si>
  <si>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</si>
  <si>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</si>
  <si>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</si>
  <si>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</si>
  <si>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</si>
  <si>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</si>
  <si>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</si>
  <si>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</si>
  <si>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</si>
  <si>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</si>
  <si>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</si>
  <si>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</si>
  <si>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</si>
  <si>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</si>
  <si>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</si>
  <si>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</si>
  <si>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</si>
  <si>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</si>
  <si>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</si>
  <si>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</si>
  <si>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</si>
  <si>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</si>
  <si>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</si>
  <si>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</si>
  <si>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</si>
  <si>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</si>
  <si>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</si>
  <si>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</si>
  <si>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</si>
  <si>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</si>
  <si>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</si>
  <si>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</si>
  <si>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</si>
  <si>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</si>
  <si>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</si>
  <si>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</si>
  <si>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</si>
  <si>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</si>
  <si>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</si>
  <si>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</si>
  <si>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</si>
  <si>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</si>
  <si>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</si>
  <si>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</si>
  <si>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</si>
  <si>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</si>
  <si>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</si>
  <si>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</si>
  <si>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</si>
  <si>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</si>
  <si>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</si>
  <si>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</si>
  <si>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</si>
  <si>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</si>
  <si>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</si>
  <si>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</si>
  <si>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</si>
  <si>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</si>
  <si>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</si>
  <si>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</si>
  <si>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</si>
  <si>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</si>
  <si>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</si>
  <si>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</si>
  <si>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</si>
  <si>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</si>
  <si>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</si>
  <si>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</si>
  <si>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</si>
  <si>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</si>
  <si>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</si>
  <si>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</si>
  <si>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</si>
  <si>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</si>
  <si>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</si>
  <si>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</si>
  <si>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</si>
  <si>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</si>
  <si>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</si>
  <si>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</si>
  <si>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</si>
  <si>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</si>
  <si>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</si>
  <si>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</si>
  <si>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</si>
  <si>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</si>
  <si>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</si>
  <si>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</si>
  <si>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</si>
  <si>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</si>
  <si>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</si>
  <si>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</si>
  <si>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</si>
  <si>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</si>
  <si>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</si>
  <si>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</si>
  <si>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</si>
  <si>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</si>
  <si>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</si>
  <si>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</si>
  <si>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</si>
  <si>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</si>
  <si>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</si>
  <si>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</si>
  <si>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</si>
  <si>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</si>
  <si>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</si>
  <si>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</si>
  <si>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</si>
  <si>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</si>
  <si>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</si>
  <si>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</si>
  <si>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</si>
  <si>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</si>
  <si>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</si>
  <si>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</si>
  <si>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</si>
  <si>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</si>
  <si>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</si>
  <si>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</si>
  <si>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</si>
  <si>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</si>
  <si>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</si>
  <si>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</si>
  <si>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</si>
  <si>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</si>
  <si>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</si>
  <si>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</si>
  <si>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</si>
  <si>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</si>
  <si>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</si>
  <si>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</si>
  <si>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</si>
  <si>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</si>
  <si>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</si>
  <si>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</si>
  <si>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</si>
  <si>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</si>
  <si>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</si>
  <si>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</si>
  <si>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</si>
  <si>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</si>
  <si>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</si>
  <si>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</si>
  <si>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</si>
  <si>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</si>
  <si>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</si>
  <si>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</si>
  <si>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</si>
  <si>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</si>
  <si>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</si>
  <si>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</si>
  <si>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</si>
  <si>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</si>
  <si>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</si>
  <si>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</si>
  <si>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</si>
  <si>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</si>
  <si>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</si>
  <si>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</si>
  <si>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</si>
  <si>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</si>
  <si>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</si>
  <si>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</si>
  <si>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</si>
  <si>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</si>
  <si>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</si>
  <si>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</si>
  <si>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</si>
  <si>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</si>
  <si>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</si>
  <si>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</si>
  <si>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</si>
  <si>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</si>
  <si>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</si>
  <si>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</si>
  <si>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</si>
  <si>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</si>
  <si>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</si>
  <si>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</si>
  <si>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</si>
  <si>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</si>
  <si>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</si>
  <si>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</si>
  <si>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</si>
  <si>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</si>
  <si>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</si>
  <si>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</si>
  <si>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</si>
  <si>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</si>
  <si>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</si>
  <si>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</si>
  <si>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</si>
  <si>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</si>
  <si>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</si>
  <si>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</si>
  <si>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</si>
  <si>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</si>
  <si>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</si>
  <si>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</si>
  <si>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</si>
  <si>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</si>
  <si>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</si>
  <si>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</si>
  <si>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</si>
  <si>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</si>
  <si>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</si>
  <si>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</si>
  <si>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</si>
  <si>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</si>
  <si>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</si>
  <si>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</si>
  <si>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</si>
  <si>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</si>
  <si>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</si>
  <si>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</si>
  <si>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</si>
  <si>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</si>
  <si>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</si>
  <si>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</si>
  <si>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</si>
  <si>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</si>
  <si>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</si>
  <si>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</si>
  <si>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</si>
  <si>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</si>
  <si>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</si>
  <si>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</si>
  <si>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</si>
  <si>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</si>
  <si>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</si>
  <si>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</si>
  <si>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</si>
  <si>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</si>
  <si>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</si>
  <si>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</si>
  <si>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</si>
  <si>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</si>
  <si>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</si>
  <si>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</si>
  <si>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</si>
  <si>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</si>
  <si>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</si>
  <si>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</si>
  <si>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</si>
  <si>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</si>
  <si>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</si>
  <si>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</si>
  <si>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</si>
  <si>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</si>
  <si>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</si>
  <si>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</si>
  <si>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</si>
  <si>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</si>
  <si>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</si>
  <si>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</si>
  <si>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</si>
  <si>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</si>
  <si>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</si>
  <si>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</si>
  <si>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</si>
  <si>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</si>
  <si>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</si>
  <si>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</si>
  <si>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</si>
  <si>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</si>
  <si>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</si>
  <si>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</si>
  <si>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</si>
  <si>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</si>
  <si>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</si>
  <si>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</si>
  <si>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</si>
  <si>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</si>
  <si>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</si>
  <si>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</si>
  <si>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</si>
  <si>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</si>
  <si>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</si>
  <si>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</si>
  <si>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</si>
  <si>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</si>
  <si>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</si>
  <si>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</si>
  <si>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</si>
  <si>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</si>
  <si>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</si>
  <si>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</si>
  <si>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</si>
  <si>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</si>
  <si>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</si>
  <si>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</si>
  <si>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</si>
  <si>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</si>
  <si>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</si>
  <si>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</si>
  <si>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</si>
  <si>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</si>
  <si>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</si>
  <si>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</si>
  <si>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</si>
  <si>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</si>
  <si>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</si>
  <si>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</si>
  <si>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</si>
  <si>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</si>
  <si>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</si>
  <si>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</si>
  <si>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</si>
  <si>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</si>
  <si>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</si>
  <si>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</si>
  <si>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</si>
  <si>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</si>
  <si>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</si>
  <si>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</si>
  <si>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</si>
  <si>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</si>
  <si>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</si>
  <si>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</si>
  <si>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</si>
  <si>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</si>
  <si>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</si>
  <si>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</si>
  <si>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</si>
  <si>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</si>
  <si>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</si>
  <si>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</si>
  <si>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</si>
  <si>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</si>
  <si>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</si>
  <si>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</si>
  <si>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</si>
  <si>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</si>
  <si>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</si>
  <si>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</si>
  <si>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</si>
  <si>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</si>
  <si>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</si>
  <si>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</si>
  <si>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</si>
  <si>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</si>
  <si>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</si>
  <si>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</si>
  <si>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</si>
  <si>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</si>
  <si>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</si>
  <si>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</si>
  <si>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</si>
  <si>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</si>
  <si>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</si>
  <si>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</si>
  <si>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</si>
  <si>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</si>
  <si>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</si>
  <si>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</si>
  <si>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</si>
  <si>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</si>
  <si>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</si>
  <si>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</si>
  <si>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</si>
  <si>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</si>
  <si>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</si>
  <si>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</si>
  <si>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</si>
  <si>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</si>
  <si>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</si>
  <si>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</si>
  <si>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</si>
  <si>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</si>
  <si>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</si>
  <si>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</si>
  <si>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</si>
  <si>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</si>
  <si>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</si>
  <si>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</si>
  <si>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</si>
  <si>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</si>
  <si>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</si>
  <si>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</si>
  <si>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</si>
  <si>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</si>
  <si>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</si>
  <si>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</si>
  <si>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</si>
  <si>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</si>
  <si>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</si>
  <si>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</si>
  <si>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</si>
  <si>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</si>
  <si>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</si>
  <si>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</si>
  <si>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</si>
  <si>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</si>
  <si>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</si>
  <si>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</si>
  <si>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</si>
  <si>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</si>
  <si>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</si>
  <si>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</si>
  <si>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</si>
  <si>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</si>
  <si>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</si>
  <si>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</si>
  <si>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</si>
  <si>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</si>
  <si>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</si>
  <si>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</si>
  <si>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</si>
  <si>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</si>
  <si>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</si>
  <si>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</si>
  <si>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</si>
  <si>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</si>
  <si>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</si>
  <si>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</si>
  <si>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</si>
  <si>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</si>
  <si>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</si>
  <si>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</si>
  <si>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</si>
  <si>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</si>
  <si>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</si>
  <si>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</si>
  <si>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</si>
  <si>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</si>
  <si>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</si>
  <si>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</si>
  <si>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</si>
  <si>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</si>
  <si>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</si>
  <si>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</si>
  <si>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</si>
  <si>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</si>
  <si>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</si>
  <si>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</si>
  <si>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</si>
  <si>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</si>
  <si>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</si>
  <si>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</si>
  <si>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</si>
  <si>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</si>
  <si>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</si>
  <si>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</si>
  <si>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</si>
  <si>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</si>
  <si>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</si>
  <si>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</si>
  <si>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</si>
  <si>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</si>
  <si>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</si>
  <si>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</si>
  <si>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</si>
  <si>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</si>
  <si>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</si>
  <si>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</si>
  <si>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</si>
  <si>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</si>
  <si>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</si>
  <si>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</si>
  <si>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</si>
  <si>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</si>
  <si>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</si>
  <si>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</si>
  <si>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</si>
  <si>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</si>
  <si>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</si>
  <si>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</si>
  <si>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</si>
  <si>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</si>
  <si>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</si>
  <si>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</si>
  <si>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</si>
  <si>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</si>
  <si>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</si>
  <si>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</si>
  <si>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</si>
  <si>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</si>
  <si>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</si>
  <si>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</si>
  <si>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</si>
  <si>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</si>
  <si>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</si>
  <si>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</si>
  <si>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</si>
  <si>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</si>
  <si>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</si>
  <si>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</si>
  <si>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</si>
  <si>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</si>
  <si>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</si>
  <si>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</si>
  <si>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</si>
  <si>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</si>
  <si>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</si>
  <si>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</si>
  <si>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</si>
  <si>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</si>
  <si>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</si>
  <si>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</si>
  <si>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</si>
  <si>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</si>
  <si>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</si>
  <si>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</si>
  <si>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</si>
  <si>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</si>
  <si>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</si>
  <si>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</si>
  <si>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</si>
  <si>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</si>
  <si>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</si>
  <si>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</si>
  <si>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</si>
  <si>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</si>
  <si>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</si>
  <si>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</si>
  <si>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</si>
  <si>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</si>
  <si>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</si>
  <si>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</si>
  <si>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</si>
  <si>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</si>
  <si>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</si>
  <si>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</si>
  <si>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</si>
  <si>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</si>
  <si>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</si>
  <si>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</si>
  <si>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</si>
  <si>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</si>
  <si>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</si>
  <si>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</si>
  <si>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</si>
  <si>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</si>
  <si>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</si>
  <si>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</si>
  <si>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</si>
  <si>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</si>
  <si>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</si>
  <si>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</si>
  <si>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</si>
  <si>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</si>
  <si>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</si>
  <si>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</si>
  <si>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</si>
  <si>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</si>
  <si>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</si>
  <si>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</si>
  <si>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</si>
  <si>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</si>
  <si>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</si>
  <si>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</si>
  <si>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</si>
  <si>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</si>
  <si>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</si>
  <si>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</si>
  <si>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</si>
  <si>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</si>
  <si>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</si>
  <si>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</si>
  <si>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</si>
  <si>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</si>
  <si>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</si>
  <si>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</si>
  <si>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</si>
  <si>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</si>
  <si>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</si>
  <si>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</si>
  <si>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</si>
  <si>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</si>
  <si>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</si>
  <si>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</si>
  <si>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</si>
  <si>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</si>
  <si>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</si>
  <si>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</si>
  <si>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</si>
  <si>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</si>
  <si>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</si>
  <si>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</si>
  <si>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</si>
  <si>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</si>
  <si>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</si>
  <si>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</si>
  <si>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</si>
  <si>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</si>
  <si>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</si>
  <si>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</si>
  <si>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</si>
  <si>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</si>
  <si>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</si>
  <si>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</si>
  <si>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</si>
  <si>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</si>
  <si>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</si>
  <si>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</si>
  <si>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</si>
  <si>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</si>
  <si>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</si>
  <si>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</si>
  <si>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</si>
  <si>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</si>
  <si>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</si>
  <si>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</si>
  <si>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</si>
  <si>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</si>
  <si>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</si>
  <si>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</si>
  <si>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</si>
  <si>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</si>
  <si>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</si>
  <si>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</si>
  <si>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</si>
  <si>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</si>
  <si>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</si>
  <si>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</si>
  <si>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</si>
  <si>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</si>
  <si>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</si>
  <si>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</si>
  <si>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</si>
  <si>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</si>
  <si>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</si>
  <si>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</si>
  <si>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</si>
  <si>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</si>
  <si>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</si>
  <si>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</si>
  <si>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</si>
  <si>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</si>
  <si>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</si>
  <si>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</si>
  <si>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</si>
  <si>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</si>
  <si>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</si>
  <si>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</si>
  <si>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</si>
  <si>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</si>
  <si>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</si>
  <si>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</si>
  <si>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</si>
  <si>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</si>
  <si>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</si>
  <si>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</si>
  <si>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</si>
  <si>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</si>
  <si>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</si>
  <si>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</si>
  <si>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</si>
  <si>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</si>
  <si>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</si>
  <si>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</si>
  <si>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</si>
  <si>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</si>
  <si>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</si>
  <si>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</si>
  <si>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</si>
  <si>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</si>
  <si>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</si>
  <si>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</si>
  <si>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</si>
  <si>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</si>
  <si>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</si>
  <si>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</si>
  <si>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</si>
  <si>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</si>
  <si>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</si>
  <si>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</si>
  <si>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</si>
  <si>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</si>
  <si>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</si>
  <si>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</si>
  <si>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</si>
  <si>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</si>
  <si>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</si>
  <si>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</si>
  <si>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</si>
  <si>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</si>
  <si>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</si>
  <si>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</si>
  <si>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</si>
  <si>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</si>
  <si>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</si>
  <si>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</si>
  <si>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</si>
  <si>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</si>
  <si>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</si>
  <si>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</si>
  <si>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</si>
  <si>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</si>
  <si>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</si>
  <si>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</si>
  <si>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</si>
  <si>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</si>
  <si>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</si>
  <si>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</si>
  <si>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</si>
  <si>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</si>
  <si>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</si>
  <si>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</si>
  <si>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</si>
  <si>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</si>
  <si>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</si>
  <si>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</si>
  <si>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</si>
  <si>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</si>
  <si>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</si>
  <si>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</si>
  <si>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</si>
  <si>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</si>
  <si>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</si>
  <si>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</si>
  <si>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</si>
  <si>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</si>
  <si>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</si>
  <si>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</si>
  <si>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</si>
  <si>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</si>
  <si>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</si>
  <si>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</si>
  <si>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</si>
  <si>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</si>
  <si>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</si>
  <si>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</si>
  <si>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</si>
  <si>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</si>
  <si>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</si>
  <si>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</si>
  <si>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</si>
  <si>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</si>
  <si>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</si>
  <si>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</si>
  <si>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</si>
  <si>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</si>
  <si>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</si>
  <si>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</si>
  <si>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</si>
  <si>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</si>
  <si>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</si>
  <si>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</si>
  <si>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</si>
  <si>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</si>
  <si>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</si>
  <si>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</si>
  <si>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</si>
  <si>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</si>
  <si>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</si>
  <si>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</si>
  <si>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</si>
  <si>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</si>
  <si>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</si>
  <si>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</si>
  <si>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</si>
  <si>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</si>
  <si>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</si>
  <si>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</si>
  <si>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</si>
  <si>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</si>
  <si>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</si>
  <si>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</si>
  <si>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</si>
  <si>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</si>
  <si>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</si>
  <si>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</si>
  <si>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</si>
  <si>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</si>
  <si>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</si>
  <si>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</si>
  <si>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</si>
  <si>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</si>
  <si>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</si>
  <si>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</si>
  <si>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</si>
  <si>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</si>
  <si>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</si>
  <si>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</si>
  <si>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</si>
  <si>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</si>
  <si>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</si>
  <si>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</si>
  <si>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</si>
  <si>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</si>
  <si>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</si>
  <si>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</si>
  <si>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</si>
  <si>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</si>
  <si>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</si>
  <si>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</si>
  <si>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</si>
  <si>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</si>
  <si>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</si>
  <si>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</si>
  <si>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</si>
  <si>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</si>
  <si>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</si>
  <si>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</si>
  <si>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</si>
  <si>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</si>
  <si>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</si>
  <si>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</si>
  <si>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</si>
  <si>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</si>
  <si>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</si>
  <si>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</si>
  <si>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</si>
  <si>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</si>
  <si>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</si>
  <si>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</si>
  <si>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</si>
  <si>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</si>
  <si>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</si>
  <si>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</si>
  <si>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</si>
  <si>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</si>
  <si>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</si>
  <si>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</si>
  <si>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</si>
  <si>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</si>
  <si>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</si>
  <si>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</si>
  <si>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</si>
  <si>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</si>
  <si>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</si>
  <si>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</si>
  <si>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</si>
  <si>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</si>
  <si>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</si>
  <si>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</si>
  <si>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</si>
  <si>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</si>
  <si>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</si>
  <si>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</si>
  <si>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</si>
  <si>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</si>
  <si>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</si>
  <si>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</si>
  <si>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</si>
  <si>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</si>
  <si>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</si>
  <si>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</si>
  <si>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</si>
  <si>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</si>
  <si>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</si>
  <si>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</si>
  <si>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</si>
  <si>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</si>
  <si>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</si>
  <si>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</si>
  <si>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</si>
  <si>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</si>
  <si>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</si>
  <si>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</si>
  <si>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</si>
  <si>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</si>
  <si>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</si>
  <si>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</si>
  <si>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</si>
  <si>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</si>
  <si>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</si>
  <si>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</si>
  <si>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</si>
  <si>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</si>
  <si>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</si>
  <si>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</si>
  <si>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</si>
  <si>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</si>
  <si>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</si>
  <si>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</si>
  <si>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</si>
  <si>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</si>
  <si>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</si>
  <si>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</si>
  <si>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</si>
  <si>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</si>
  <si>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</si>
  <si>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</si>
  <si>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</si>
  <si>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</si>
  <si>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</si>
  <si>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</si>
  <si>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</si>
  <si>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</si>
  <si>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</si>
  <si>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</si>
  <si>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</si>
  <si>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</si>
  <si>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</si>
  <si>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</si>
  <si>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</si>
  <si>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</si>
  <si>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</si>
  <si>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</si>
  <si>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</si>
  <si>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</si>
  <si>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</si>
  <si>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</si>
  <si>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</si>
  <si>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</si>
  <si>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</si>
  <si>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</si>
  <si>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</si>
  <si>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</si>
  <si>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</si>
  <si>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</si>
  <si>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</si>
  <si>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</si>
  <si>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</si>
  <si>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</si>
  <si>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</si>
  <si>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</si>
  <si>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</si>
  <si>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</si>
  <si>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</si>
  <si>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</si>
  <si>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</si>
  <si>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</si>
  <si>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</si>
  <si>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</si>
  <si>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</si>
  <si>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</si>
  <si>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</si>
  <si>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</si>
  <si>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</si>
  <si>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</si>
  <si>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</si>
  <si>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</si>
  <si>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</si>
  <si>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</si>
  <si>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</si>
  <si>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</si>
  <si>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</si>
  <si>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</si>
  <si>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</si>
  <si>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</si>
  <si>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</si>
  <si>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</si>
  <si>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</si>
  <si>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</si>
  <si>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</si>
  <si>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</si>
  <si>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</si>
  <si>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</si>
  <si>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</si>
  <si>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</si>
  <si>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</si>
  <si>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</si>
  <si>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</si>
  <si>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</si>
  <si>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</si>
  <si>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</si>
  <si>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</si>
  <si>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</si>
  <si>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</si>
  <si>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</si>
  <si>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</si>
  <si>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</si>
  <si>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</si>
  <si>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</si>
  <si>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</si>
  <si>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</si>
  <si>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</si>
  <si>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</si>
  <si>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</si>
  <si>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</si>
  <si>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</si>
  <si>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</si>
  <si>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</si>
  <si>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</si>
  <si>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</si>
  <si>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</si>
  <si>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</si>
  <si>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</si>
  <si>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</si>
  <si>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</si>
  <si>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</si>
  <si>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</si>
  <si>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</si>
  <si>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</si>
  <si>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</si>
  <si>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</si>
  <si>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</si>
  <si>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</si>
  <si>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</si>
  <si>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</si>
  <si>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</si>
  <si>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</si>
  <si>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</si>
  <si>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</si>
  <si>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</si>
  <si>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</si>
  <si>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</si>
  <si>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</si>
  <si>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</si>
  <si>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</si>
  <si>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</si>
  <si>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</si>
  <si>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</si>
  <si>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</si>
  <si>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</si>
  <si>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</si>
  <si>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</si>
  <si>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</si>
  <si>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</si>
  <si>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</si>
  <si>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</si>
  <si>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</si>
  <si>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</si>
  <si>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</si>
  <si>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</si>
  <si>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</si>
  <si>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</si>
  <si>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</si>
  <si>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</si>
  <si>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</si>
  <si>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</si>
  <si>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</si>
  <si>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</si>
  <si>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</si>
  <si>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</si>
  <si>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</si>
  <si>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</si>
  <si>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</si>
  <si>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</si>
  <si>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</si>
  <si>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</si>
  <si>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</si>
  <si>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</si>
  <si>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</si>
  <si>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</si>
  <si>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</si>
  <si>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</si>
  <si>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</si>
  <si>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</si>
  <si>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</si>
  <si>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</si>
  <si>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</si>
  <si>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</si>
  <si>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</si>
  <si>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</si>
  <si>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</si>
  <si>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</si>
  <si>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</si>
  <si>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</si>
  <si>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</si>
  <si>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</si>
  <si>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</si>
  <si>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</si>
  <si>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</si>
  <si>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</si>
  <si>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</si>
  <si>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</si>
  <si>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</si>
  <si>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</si>
  <si>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</si>
  <si>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</si>
  <si>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</si>
  <si>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</si>
  <si>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</si>
  <si>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</si>
  <si>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</si>
  <si>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</si>
  <si>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</si>
  <si>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</si>
  <si>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</si>
  <si>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</si>
  <si>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</si>
  <si>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</si>
  <si>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</si>
  <si>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</si>
  <si>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</si>
  <si>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</si>
  <si>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</si>
  <si>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</si>
  <si>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</si>
  <si>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</si>
  <si>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</si>
  <si>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</si>
  <si>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</si>
  <si>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</si>
  <si>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</si>
  <si>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</si>
  <si>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</si>
  <si>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</si>
  <si>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</si>
  <si>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</si>
  <si>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</si>
  <si>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</si>
  <si>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</si>
  <si>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</si>
  <si>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</si>
  <si>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</si>
  <si>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</si>
  <si>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</si>
  <si>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</si>
  <si>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</si>
  <si>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</si>
  <si>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</si>
  <si>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</si>
  <si>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</si>
  <si>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</si>
  <si>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</si>
  <si>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</si>
  <si>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</si>
  <si>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</si>
  <si>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</si>
  <si>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</si>
  <si>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</si>
  <si>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</si>
  <si>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</si>
  <si>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</si>
  <si>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</si>
  <si>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</si>
  <si>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</si>
  <si>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</si>
  <si>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</si>
  <si>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</si>
  <si>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</si>
  <si>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</si>
  <si>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</si>
  <si>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</si>
  <si>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</si>
  <si>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</si>
  <si>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</si>
  <si>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</si>
  <si>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</si>
  <si>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</si>
  <si>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</si>
  <si>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</si>
  <si>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</si>
  <si>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</si>
  <si>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</si>
  <si>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</si>
  <si>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</si>
  <si>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</si>
  <si>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</si>
  <si>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</si>
  <si>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</si>
  <si>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</si>
  <si>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</si>
  <si>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</si>
  <si>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</si>
  <si>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</si>
  <si>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</si>
  <si>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</si>
  <si>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</si>
  <si>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</si>
  <si>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</si>
  <si>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</si>
  <si>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</si>
  <si>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</si>
  <si>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</si>
  <si>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</si>
  <si>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</si>
  <si>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</si>
  <si>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</si>
  <si>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</si>
  <si>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</si>
  <si>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</si>
  <si>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</si>
  <si>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</si>
  <si>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</si>
  <si>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</si>
  <si>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</si>
  <si>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</si>
  <si>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</si>
  <si>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</si>
  <si>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</si>
  <si>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</si>
  <si>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</si>
  <si>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</si>
  <si>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</si>
  <si>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</si>
  <si>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</si>
  <si>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</si>
  <si>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</si>
  <si>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</si>
  <si>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</si>
  <si>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</si>
  <si>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</si>
  <si>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</si>
  <si>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</si>
  <si>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</si>
  <si>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</si>
  <si>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</si>
  <si>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</si>
  <si>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</si>
  <si>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</si>
  <si>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</si>
  <si>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</si>
  <si>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</si>
  <si>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</si>
  <si>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</si>
  <si>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</si>
  <si>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</si>
  <si>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</si>
  <si>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</si>
  <si>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</si>
  <si>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</si>
  <si>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</si>
  <si>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</si>
  <si>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</si>
  <si>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</si>
  <si>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</si>
  <si>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</si>
  <si>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</si>
  <si>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</si>
  <si>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</si>
  <si>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</si>
  <si>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</si>
  <si>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</si>
  <si>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</si>
  <si>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</si>
  <si>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</si>
  <si>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</si>
  <si>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</si>
  <si>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</si>
  <si>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</si>
  <si>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</si>
  <si>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</si>
  <si>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</si>
  <si>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</si>
  <si>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</si>
  <si>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</si>
  <si>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</si>
  <si>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</si>
  <si>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</si>
  <si>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</si>
  <si>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</si>
  <si>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</si>
  <si>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</si>
  <si>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</si>
  <si>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</si>
  <si>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</si>
  <si>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</si>
  <si>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</si>
  <si>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</si>
  <si>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</si>
  <si>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</si>
  <si>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</si>
  <si>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</si>
  <si>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</si>
  <si>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</si>
  <si>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</si>
  <si>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</si>
  <si>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</si>
  <si>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</si>
  <si>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</si>
  <si>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</si>
  <si>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</si>
  <si>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</si>
  <si>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</si>
  <si>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</si>
  <si>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</si>
  <si>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</si>
  <si>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</si>
  <si>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</si>
  <si>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</si>
  <si>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</si>
  <si>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</si>
  <si>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</si>
  <si>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</si>
  <si>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</si>
  <si>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</si>
  <si>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</si>
  <si>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</si>
  <si>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</si>
  <si>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</si>
  <si>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</si>
  <si>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</si>
  <si>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</si>
  <si>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</si>
  <si>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</si>
  <si>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</si>
  <si>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</si>
  <si>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</si>
  <si>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</si>
  <si>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</si>
  <si>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</si>
  <si>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</si>
  <si>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</si>
  <si>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</si>
  <si>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</si>
  <si>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</si>
  <si>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</si>
  <si>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</si>
  <si>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</si>
  <si>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</si>
  <si>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</si>
  <si>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</si>
  <si>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</si>
  <si>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</si>
  <si>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</si>
  <si>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</si>
  <si>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</si>
  <si>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</si>
  <si>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</si>
  <si>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</si>
  <si>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</si>
  <si>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</si>
  <si>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</si>
  <si>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</si>
  <si>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</si>
  <si>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</si>
  <si>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</si>
  <si>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</si>
  <si>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</si>
  <si>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</si>
  <si>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</si>
  <si>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</si>
  <si>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</si>
  <si>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</si>
  <si>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</si>
  <si>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</si>
  <si>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</si>
  <si>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</si>
  <si>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</si>
  <si>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</si>
  <si>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</si>
  <si>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</si>
  <si>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</si>
  <si>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</si>
  <si>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</si>
  <si>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</si>
  <si>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</si>
  <si>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</si>
  <si>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</si>
  <si>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</si>
  <si>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</si>
  <si>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</si>
  <si>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</si>
  <si>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</si>
  <si>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</si>
  <si>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</si>
  <si>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</si>
  <si>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</si>
  <si>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</si>
  <si>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</si>
  <si>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</si>
  <si>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</si>
  <si>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</si>
  <si>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</si>
  <si>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</si>
  <si>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</si>
  <si>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</si>
  <si>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</si>
  <si>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</si>
  <si>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</si>
  <si>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</si>
  <si>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</si>
  <si>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</si>
  <si>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</si>
  <si>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</si>
  <si>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</si>
  <si>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</si>
  <si>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</si>
  <si>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</si>
  <si>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</si>
  <si>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</si>
  <si>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</si>
  <si>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</si>
  <si>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</si>
  <si>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</si>
  <si>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</si>
  <si>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</si>
  <si>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</si>
  <si>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</si>
  <si>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</si>
  <si>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</si>
  <si>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</si>
  <si>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</si>
  <si>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</si>
  <si>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</si>
  <si>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</si>
  <si>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</si>
  <si>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</si>
  <si>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</si>
  <si>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</si>
  <si>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</si>
  <si>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</si>
  <si>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</si>
  <si>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</si>
  <si>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</si>
  <si>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</si>
  <si>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</si>
  <si>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</si>
  <si>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</si>
  <si>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</si>
  <si>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</si>
  <si>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</si>
  <si>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</si>
  <si>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</si>
  <si>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</si>
  <si>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</si>
  <si>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</si>
  <si>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</si>
  <si>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</si>
  <si>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</si>
  <si>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</si>
  <si>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</si>
  <si>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</si>
  <si>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</si>
  <si>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</si>
  <si>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</si>
  <si>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</si>
  <si>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</si>
  <si>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</si>
  <si>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</si>
  <si>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</si>
  <si>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</si>
  <si>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</si>
  <si>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</si>
  <si>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</si>
  <si>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</si>
  <si>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</si>
  <si>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</si>
  <si>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</si>
  <si>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</si>
  <si>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</si>
  <si>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</si>
  <si>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</si>
  <si>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</si>
  <si>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</si>
  <si>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</si>
  <si>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</si>
  <si>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</si>
  <si>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</si>
  <si>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</si>
  <si>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</si>
  <si>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</si>
  <si>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</si>
  <si>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</si>
  <si>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</si>
  <si>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</si>
  <si>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</si>
  <si>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</si>
  <si>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</si>
  <si>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</si>
  <si>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</si>
  <si>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</si>
  <si>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</si>
  <si>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</si>
  <si>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</si>
  <si>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</si>
  <si>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</si>
  <si>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</si>
  <si>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</si>
  <si>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</si>
  <si>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</si>
  <si>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</si>
  <si>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</si>
  <si>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</si>
  <si>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</si>
  <si>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</si>
  <si>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</si>
  <si>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</si>
  <si>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</si>
  <si>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</si>
  <si>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</si>
  <si>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</si>
  <si>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</si>
  <si>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</si>
  <si>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</si>
  <si>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</si>
  <si>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</si>
  <si>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</si>
  <si>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</si>
  <si>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</si>
  <si>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</si>
  <si>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</si>
  <si>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</si>
  <si>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</si>
  <si>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</si>
  <si>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</si>
  <si>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</si>
  <si>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</si>
  <si>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</si>
  <si>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</si>
  <si>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</si>
  <si>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</si>
  <si>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</si>
  <si>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</si>
  <si>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</si>
  <si>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</si>
  <si>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</si>
  <si>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</si>
  <si>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</si>
  <si>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</si>
  <si>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</si>
  <si>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</si>
  <si>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</si>
  <si>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</si>
  <si>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</si>
  <si>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</si>
  <si>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</si>
  <si>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</si>
  <si>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</si>
  <si>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</si>
  <si>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</si>
  <si>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</si>
  <si>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</si>
  <si>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</si>
  <si>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</si>
  <si>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</si>
  <si>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</si>
  <si>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</si>
  <si>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</si>
  <si>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</si>
  <si>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</si>
  <si>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</si>
  <si>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</si>
  <si>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</si>
  <si>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</si>
  <si>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</si>
  <si>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</si>
  <si>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</si>
  <si>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</si>
  <si>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</si>
  <si>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</si>
  <si>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</si>
  <si>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</si>
  <si>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</si>
  <si>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</si>
  <si>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</si>
  <si>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</si>
  <si>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</si>
  <si>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</si>
  <si>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</si>
  <si>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</si>
  <si>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</si>
  <si>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</si>
  <si>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</si>
  <si>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</si>
  <si>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</si>
  <si>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</si>
  <si>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</si>
  <si>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</si>
  <si>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</si>
  <si>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</si>
  <si>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</si>
  <si>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</si>
  <si>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</si>
  <si>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</si>
  <si>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</si>
  <si>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</si>
  <si>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</si>
  <si>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</si>
  <si>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</si>
  <si>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</si>
  <si>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</si>
  <si>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</si>
  <si>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</si>
  <si>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</si>
  <si>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</si>
  <si>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</si>
  <si>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</si>
  <si>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</si>
  <si>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</si>
  <si>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</si>
  <si>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</si>
  <si>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</si>
  <si>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</si>
  <si>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</si>
  <si>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</si>
  <si>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</si>
  <si>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</si>
  <si>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</si>
  <si>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</si>
  <si>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</si>
  <si>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</si>
  <si>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</si>
  <si>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</si>
  <si>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</si>
  <si>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</si>
  <si>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</si>
  <si>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</si>
  <si>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</si>
  <si>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</si>
  <si>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</si>
  <si>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</si>
  <si>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</si>
  <si>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</si>
  <si>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</si>
  <si>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</si>
  <si>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</si>
  <si>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</si>
  <si>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</si>
  <si>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</si>
  <si>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</si>
  <si>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</si>
  <si>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</si>
  <si>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</si>
  <si>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</si>
  <si>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</si>
  <si>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</si>
  <si>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</si>
  <si>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</si>
  <si>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</si>
  <si>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</si>
  <si>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</si>
  <si>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</si>
  <si>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</si>
  <si>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</si>
  <si>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</si>
  <si>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</si>
  <si>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</si>
  <si>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</si>
  <si>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</si>
  <si>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</si>
  <si>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</si>
  <si>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</si>
  <si>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</si>
  <si>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</si>
  <si>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</si>
  <si>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</si>
  <si>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</si>
  <si>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</si>
  <si>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</si>
  <si>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</si>
  <si>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</si>
  <si>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</si>
  <si>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</si>
  <si>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</si>
  <si>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</si>
  <si>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</si>
  <si>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</si>
  <si>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</si>
  <si>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</si>
  <si>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</si>
  <si>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</si>
  <si>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</si>
  <si>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</si>
  <si>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</si>
  <si>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</si>
  <si>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</si>
  <si>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</si>
  <si>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</si>
  <si>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</si>
  <si>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</si>
  <si>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</si>
  <si>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</si>
  <si>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</si>
  <si>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</si>
  <si>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</si>
  <si>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</si>
  <si>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</si>
  <si>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</si>
  <si>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</si>
  <si>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</si>
  <si>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</si>
  <si>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</si>
  <si>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</si>
  <si>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</si>
  <si>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</si>
  <si>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</si>
  <si>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</si>
  <si>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</si>
  <si>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</si>
  <si>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</si>
  <si>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</si>
  <si>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</si>
  <si>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</si>
  <si>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</si>
  <si>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</si>
  <si>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</si>
  <si>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</si>
  <si>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</si>
  <si>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</si>
  <si>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</si>
  <si>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</si>
  <si>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</si>
  <si>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</si>
  <si>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</si>
  <si>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</si>
  <si>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</si>
  <si>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</si>
  <si>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</si>
  <si>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</si>
  <si>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</si>
  <si>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</si>
  <si>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</si>
  <si>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</si>
  <si>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</si>
  <si>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</si>
  <si>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</si>
  <si>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</si>
  <si>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</si>
  <si>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</si>
  <si>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</si>
  <si>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</si>
  <si>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</si>
  <si>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</si>
  <si>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</si>
  <si>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</si>
  <si>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</si>
  <si>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</si>
  <si>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</si>
  <si>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</si>
  <si>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</si>
  <si>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</si>
  <si>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</si>
  <si>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</si>
  <si>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</si>
  <si>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</si>
  <si>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</si>
  <si>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</si>
  <si>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</si>
  <si>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</si>
  <si>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</si>
  <si>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</si>
  <si>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</si>
  <si>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</si>
  <si>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</si>
  <si>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</si>
  <si>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</si>
  <si>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</si>
  <si>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</si>
  <si>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</si>
  <si>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</si>
  <si>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</si>
  <si>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</si>
  <si>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</si>
  <si>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</si>
  <si>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</si>
  <si>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</si>
  <si>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</si>
  <si>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</si>
  <si>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</si>
  <si>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</si>
  <si>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</si>
  <si>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</si>
  <si>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</si>
  <si>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</si>
  <si>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</si>
  <si>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</si>
  <si>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</si>
  <si>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</si>
  <si>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</si>
  <si>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</si>
  <si>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</si>
  <si>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</si>
  <si>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</si>
  <si>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</si>
  <si>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</si>
  <si>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</si>
  <si>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</si>
  <si>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</si>
  <si>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</si>
  <si>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</si>
  <si>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</si>
  <si>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</si>
  <si>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</si>
  <si>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</si>
  <si>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</si>
  <si>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</si>
  <si>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</si>
  <si>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</si>
  <si>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</si>
  <si>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</si>
  <si>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</si>
  <si>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</si>
  <si>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</si>
  <si>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</si>
  <si>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</si>
  <si>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</si>
  <si>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</si>
  <si>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</si>
  <si>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</si>
  <si>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</si>
  <si>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</si>
  <si>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</si>
  <si>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</si>
  <si>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</si>
  <si>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</si>
  <si>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</si>
  <si>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</si>
  <si>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</si>
  <si>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</si>
  <si>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</si>
  <si>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</si>
  <si>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</si>
  <si>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</si>
  <si>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</si>
  <si>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</si>
  <si>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</si>
  <si>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</si>
  <si>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</si>
  <si>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</si>
  <si>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</si>
  <si>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</si>
  <si>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</si>
  <si>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</si>
  <si>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</si>
  <si>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</si>
  <si>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</si>
  <si>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</si>
  <si>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</si>
  <si>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</si>
  <si>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</si>
  <si>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</si>
  <si>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</si>
  <si>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</si>
  <si>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</si>
  <si>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</si>
  <si>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</si>
  <si>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</si>
  <si>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</si>
  <si>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</si>
  <si>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</si>
  <si>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</si>
  <si>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</si>
  <si>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</si>
  <si>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</si>
  <si>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</si>
  <si>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</si>
  <si>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</si>
  <si>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</si>
  <si>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</si>
  <si>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</si>
  <si>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</si>
  <si>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</si>
  <si>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</si>
  <si>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</si>
  <si>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</si>
  <si>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</si>
  <si>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</si>
  <si>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</si>
  <si>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</si>
  <si>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</si>
  <si>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</si>
  <si>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</si>
  <si>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</si>
  <si>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</si>
  <si>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</si>
  <si>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</si>
  <si>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</si>
  <si>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</si>
  <si>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</si>
  <si>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</si>
  <si>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</si>
  <si>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</si>
  <si>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</si>
  <si>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</si>
  <si>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</si>
  <si>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</si>
  <si>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</si>
  <si>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</si>
  <si>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</si>
  <si>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</si>
  <si>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</si>
  <si>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</si>
  <si>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</si>
  <si>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</si>
  <si>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</si>
  <si>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</si>
  <si>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</si>
  <si>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</si>
  <si>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</si>
  <si>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</si>
  <si>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</si>
  <si>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</si>
  <si>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</si>
  <si>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</si>
  <si>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</si>
  <si>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</si>
  <si>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</si>
  <si>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</si>
  <si>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</si>
  <si>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</si>
  <si>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</si>
  <si>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</si>
  <si>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</si>
  <si>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</si>
  <si>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</si>
  <si>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</si>
  <si>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</si>
  <si>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</si>
  <si>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</si>
  <si>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</si>
  <si>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</si>
  <si>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</si>
  <si>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</si>
  <si>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</si>
  <si>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</si>
  <si>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</si>
  <si>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</si>
  <si>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</si>
  <si>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</si>
  <si>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</si>
  <si>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</si>
  <si>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</si>
  <si>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</si>
  <si>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</si>
  <si>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</si>
  <si>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</si>
  <si>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</si>
  <si>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</si>
  <si>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</si>
  <si>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</si>
  <si>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</si>
  <si>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</si>
  <si>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</si>
  <si>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</si>
  <si>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</si>
  <si>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</si>
  <si>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</si>
  <si>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</si>
  <si>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</si>
  <si>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</si>
  <si>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</si>
  <si>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</si>
  <si>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</si>
  <si>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</si>
  <si>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</si>
  <si>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</si>
  <si>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</si>
  <si>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</si>
  <si>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</si>
  <si>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</si>
  <si>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</si>
  <si>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</si>
  <si>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</si>
  <si>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</si>
  <si>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</si>
  <si>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</si>
  <si>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</si>
  <si>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</si>
  <si>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</si>
  <si>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</si>
  <si>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</si>
  <si>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</si>
  <si>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</si>
  <si>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</si>
  <si>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</si>
  <si>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</si>
  <si>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</si>
  <si>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</si>
  <si>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</si>
  <si>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</si>
  <si>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</si>
  <si>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</si>
  <si>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</si>
  <si>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</si>
  <si>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</si>
  <si>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</si>
  <si>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</si>
  <si>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</si>
  <si>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</si>
  <si>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</si>
  <si>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</si>
  <si>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</si>
  <si>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</si>
  <si>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</si>
  <si>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</si>
  <si>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</si>
  <si>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</si>
  <si>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</si>
  <si>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</si>
  <si>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</si>
  <si>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</si>
  <si>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</si>
  <si>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</si>
  <si>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</si>
  <si>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</si>
  <si>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</si>
  <si>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</si>
  <si>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</si>
  <si>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</si>
  <si>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</si>
  <si>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</si>
  <si>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</si>
  <si>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</si>
  <si>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</si>
  <si>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</si>
  <si>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</si>
  <si>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</si>
  <si>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</si>
  <si>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</si>
  <si>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</si>
  <si>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</si>
  <si>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</si>
  <si>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</si>
  <si>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</si>
  <si>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</si>
  <si>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</si>
  <si>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</si>
  <si>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</si>
  <si>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</si>
  <si>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</si>
  <si>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</si>
  <si>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</si>
  <si>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</si>
  <si>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</si>
  <si>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</si>
  <si>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</si>
  <si>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</si>
  <si>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</si>
  <si>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</si>
  <si>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</si>
  <si>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</si>
  <si>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</si>
  <si>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</si>
  <si>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</si>
  <si>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</si>
  <si>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</si>
  <si>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</si>
  <si>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</si>
  <si>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</si>
  <si>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</si>
  <si>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</si>
  <si>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</si>
  <si>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</si>
  <si>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</si>
  <si>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</si>
  <si>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</si>
  <si>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</si>
  <si>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</si>
  <si>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</si>
  <si>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</si>
  <si>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</si>
  <si>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</si>
  <si>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</si>
  <si>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</si>
  <si>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</si>
  <si>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</si>
  <si>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</si>
  <si>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</si>
  <si>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</si>
  <si>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</si>
  <si>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</si>
  <si>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</si>
  <si>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</si>
  <si>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</si>
  <si>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</si>
  <si>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</si>
  <si>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</si>
  <si>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</si>
  <si>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</si>
  <si>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</si>
  <si>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</si>
  <si>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</si>
  <si>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</si>
  <si>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</si>
  <si>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</si>
  <si>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</si>
  <si>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</si>
  <si>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</si>
  <si>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</si>
  <si>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</si>
  <si>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</si>
  <si>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</si>
  <si>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</si>
  <si>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</si>
  <si>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</si>
  <si>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</si>
  <si>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</si>
  <si>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</si>
  <si>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</si>
  <si>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</si>
  <si>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</si>
  <si>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</si>
  <si>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</si>
  <si>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</si>
  <si>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</si>
  <si>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</si>
  <si>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</si>
  <si>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</si>
  <si>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</si>
  <si>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</si>
  <si>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</si>
  <si>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</si>
  <si>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</si>
  <si>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</si>
  <si>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</si>
  <si>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</si>
  <si>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</si>
  <si>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</si>
  <si>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</si>
  <si>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</si>
  <si>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</si>
  <si>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</si>
  <si>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</si>
  <si>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</si>
  <si>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</si>
  <si>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</si>
  <si>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</si>
  <si>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</si>
  <si>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</si>
  <si>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</si>
  <si>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</si>
  <si>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</si>
  <si>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</si>
  <si>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</si>
  <si>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</si>
  <si>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</si>
  <si>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</si>
  <si>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</si>
  <si>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</si>
  <si>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</si>
  <si>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</si>
  <si>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</si>
  <si>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</si>
  <si>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</si>
  <si>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</si>
  <si>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</si>
  <si>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</si>
  <si>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</si>
  <si>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</si>
  <si>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</si>
  <si>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</si>
  <si>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</si>
  <si>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</si>
  <si>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</si>
  <si>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</si>
  <si>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</si>
  <si>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</si>
  <si>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</si>
  <si>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</si>
  <si>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</si>
  <si>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</si>
  <si>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</si>
  <si>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</si>
  <si>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</si>
  <si>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</si>
  <si>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</si>
  <si>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</si>
  <si>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</si>
  <si>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</si>
  <si>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</si>
  <si>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</si>
  <si>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</si>
  <si>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</si>
  <si>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</si>
  <si>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</si>
  <si>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</si>
  <si>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</si>
  <si>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</si>
  <si>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</si>
  <si>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</si>
  <si>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</si>
  <si>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</si>
  <si>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</si>
  <si>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</si>
  <si>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</si>
  <si>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</si>
  <si>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</si>
  <si>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</si>
  <si>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</si>
  <si>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</si>
  <si>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</si>
  <si>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</si>
  <si>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</si>
  <si>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</si>
  <si>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</si>
  <si>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</si>
  <si>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</si>
  <si>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</si>
  <si>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</si>
  <si>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</si>
  <si>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</si>
  <si>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</si>
  <si>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</si>
  <si>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</si>
  <si>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</si>
  <si>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</si>
  <si>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</si>
  <si>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</si>
  <si>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</si>
  <si>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</si>
  <si>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</si>
  <si>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</si>
  <si>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</si>
  <si>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</si>
  <si>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</si>
  <si>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</si>
  <si>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</si>
  <si>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</si>
  <si>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</si>
  <si>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</si>
  <si>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</si>
  <si>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</si>
  <si>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</si>
  <si>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</si>
  <si>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</si>
  <si>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</si>
  <si>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</si>
  <si>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</si>
  <si>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</si>
  <si>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</si>
  <si>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</si>
  <si>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</si>
  <si>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</si>
  <si>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</si>
  <si>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</si>
  <si>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</si>
  <si>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</si>
  <si>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</si>
  <si>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</si>
  <si>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</si>
  <si>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</si>
  <si>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</si>
  <si>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</si>
  <si>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</si>
  <si>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</si>
  <si>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</si>
  <si>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</si>
  <si>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</si>
  <si>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</si>
  <si>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</si>
  <si>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</si>
  <si>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</si>
  <si>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</si>
  <si>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</si>
  <si>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</si>
  <si>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</si>
  <si>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</si>
  <si>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</si>
  <si>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</si>
  <si>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</si>
  <si>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</si>
  <si>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</si>
  <si>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</si>
  <si>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</si>
  <si>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</si>
  <si>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</si>
  <si>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</si>
  <si>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</si>
  <si>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</si>
  <si>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</si>
  <si>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</si>
  <si>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</si>
  <si>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</si>
  <si>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</si>
  <si>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</si>
  <si>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</si>
  <si>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</si>
  <si>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</si>
  <si>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</si>
  <si>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</si>
  <si>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</si>
  <si>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</si>
  <si>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</si>
  <si>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</si>
  <si>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</si>
  <si>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</si>
  <si>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</si>
  <si>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</si>
  <si>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</si>
  <si>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</si>
  <si>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</si>
  <si>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</si>
  <si>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</si>
  <si>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</si>
  <si>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</si>
  <si>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</si>
  <si>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</si>
  <si>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</si>
  <si>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</si>
  <si>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</si>
  <si>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</si>
  <si>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</si>
  <si>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</si>
  <si>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</si>
  <si>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</si>
  <si>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</si>
  <si>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</si>
  <si>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</si>
  <si>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</si>
  <si>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</si>
  <si>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</si>
  <si>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</si>
  <si>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</si>
  <si>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</si>
  <si>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</si>
  <si>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</si>
  <si>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</si>
  <si>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</si>
  <si>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</si>
  <si>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</si>
  <si>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</si>
  <si>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</si>
  <si>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</si>
  <si>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</si>
  <si>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</si>
  <si>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</si>
  <si>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</si>
  <si>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</si>
  <si>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</si>
  <si>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</si>
  <si>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</si>
  <si>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</si>
  <si>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</si>
  <si>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</si>
  <si>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</si>
  <si>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</si>
  <si>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</si>
  <si>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</si>
  <si>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</si>
  <si>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</si>
  <si>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</si>
  <si>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</si>
  <si>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</si>
  <si>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</si>
  <si>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</si>
  <si>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</si>
  <si>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</si>
  <si>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</si>
  <si>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</si>
  <si>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</si>
  <si>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</si>
  <si>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</si>
  <si>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</si>
  <si>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</si>
  <si>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</si>
  <si>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</si>
  <si>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</si>
  <si>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</si>
  <si>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</si>
  <si>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</si>
  <si>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</si>
  <si>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</si>
  <si>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</si>
  <si>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</si>
  <si>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</si>
  <si>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</si>
  <si>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</si>
  <si>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</si>
  <si>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</si>
  <si>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</si>
  <si>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</si>
  <si>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</si>
  <si>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</si>
  <si>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</si>
  <si>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</si>
  <si>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</si>
  <si>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</si>
  <si>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</si>
  <si>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</si>
  <si>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</si>
  <si>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</si>
  <si>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</si>
  <si>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</si>
  <si>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</si>
  <si>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</si>
  <si>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</si>
  <si>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</si>
  <si>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</si>
  <si>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</si>
  <si>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</si>
  <si>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</si>
  <si>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</si>
  <si>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</si>
  <si>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</si>
  <si>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</si>
  <si>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</si>
  <si>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</si>
  <si>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</si>
  <si>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</si>
  <si>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</si>
  <si>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</si>
  <si>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</si>
  <si>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</si>
  <si>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</si>
  <si>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</si>
  <si>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</si>
  <si>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</si>
  <si>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</si>
  <si>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</si>
  <si>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</si>
  <si>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</si>
  <si>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</si>
  <si>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</si>
  <si>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</si>
  <si>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</si>
  <si>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</si>
  <si>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</si>
  <si>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</si>
  <si>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</si>
  <si>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</si>
  <si>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</si>
  <si>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</si>
  <si>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</si>
  <si>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</si>
  <si>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</si>
  <si>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</si>
  <si>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</si>
  <si>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</si>
  <si>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</si>
  <si>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</si>
  <si>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</si>
  <si>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</si>
  <si>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</si>
  <si>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</si>
  <si>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</si>
  <si>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</si>
  <si>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</si>
  <si>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</si>
  <si>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</si>
  <si>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</si>
  <si>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</si>
  <si>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</si>
  <si>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</si>
  <si>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</si>
  <si>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</si>
  <si>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</si>
  <si>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</si>
  <si>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</si>
  <si>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</si>
  <si>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</si>
  <si>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</si>
  <si>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</si>
  <si>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</si>
  <si>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</si>
  <si>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</si>
  <si>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</si>
  <si>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</si>
  <si>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</si>
  <si>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</si>
  <si>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</si>
  <si>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</si>
  <si>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</si>
  <si>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</si>
  <si>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</si>
  <si>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</si>
  <si>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</si>
  <si>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</si>
  <si>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</si>
  <si>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</si>
  <si>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</si>
  <si>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</si>
  <si>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</si>
  <si>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</si>
  <si>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</si>
  <si>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</si>
  <si>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</si>
  <si>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</si>
  <si>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</si>
  <si>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</si>
  <si>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</si>
  <si>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</si>
  <si>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</si>
  <si>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</si>
  <si>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</si>
  <si>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</si>
  <si>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</si>
  <si>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</si>
  <si>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</si>
  <si>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</si>
  <si>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</si>
  <si>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</si>
  <si>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</si>
  <si>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</si>
  <si>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</si>
  <si>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</si>
  <si>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</si>
  <si>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</si>
  <si>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</si>
  <si>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</si>
  <si>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</si>
  <si>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</si>
  <si>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</si>
  <si>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</si>
  <si>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</si>
  <si>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</si>
  <si>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</si>
  <si>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</si>
  <si>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</si>
  <si>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</si>
  <si>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</si>
  <si>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</si>
  <si>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</si>
  <si>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</si>
  <si>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</si>
  <si>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</si>
  <si>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</si>
  <si>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</si>
  <si>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</si>
  <si>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</si>
  <si>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</si>
  <si>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</si>
  <si>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</si>
  <si>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</si>
  <si>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</si>
  <si>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</si>
  <si>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</si>
  <si>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</si>
  <si>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</si>
  <si>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</si>
  <si>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</si>
  <si>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</si>
  <si>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</si>
  <si>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</si>
  <si>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</si>
  <si>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</si>
  <si>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</si>
  <si>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</si>
  <si>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</si>
  <si>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</si>
  <si>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</si>
  <si>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</si>
  <si>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</si>
  <si>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</si>
  <si>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</si>
  <si>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</si>
  <si>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</si>
  <si>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</si>
  <si>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</si>
  <si>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</si>
  <si>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</si>
  <si>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</si>
  <si>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</si>
  <si>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</si>
  <si>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</si>
  <si>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</si>
  <si>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</si>
  <si>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</si>
  <si>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</si>
  <si>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</si>
  <si>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</si>
  <si>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</si>
  <si>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</si>
  <si>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</si>
  <si>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</si>
  <si>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</si>
  <si>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</si>
  <si>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</si>
  <si>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</si>
  <si>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</si>
  <si>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</si>
  <si>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</si>
  <si>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</si>
  <si>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</si>
  <si>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</si>
  <si>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</si>
  <si>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</si>
  <si>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</si>
  <si>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</si>
  <si>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</si>
  <si>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</si>
  <si>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</si>
  <si>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</si>
  <si>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</si>
  <si>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</si>
  <si>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</si>
  <si>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</si>
  <si>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</si>
  <si>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</si>
  <si>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</si>
  <si>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</si>
  <si>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</si>
  <si>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</si>
  <si>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</si>
  <si>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</si>
  <si>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</si>
  <si>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</si>
  <si>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</si>
  <si>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</si>
  <si>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</si>
  <si>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</si>
  <si>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</si>
  <si>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</si>
  <si>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</si>
  <si>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</si>
  <si>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</si>
  <si>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</si>
  <si>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</si>
  <si>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</si>
  <si>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</si>
  <si>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</si>
  <si>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</si>
  <si>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</si>
  <si>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</si>
  <si>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</si>
  <si>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</si>
  <si>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</si>
  <si>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</si>
  <si>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</si>
  <si>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</si>
  <si>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</si>
  <si>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</si>
  <si>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</si>
  <si>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</si>
  <si>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</si>
  <si>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</si>
  <si>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</si>
  <si>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</si>
  <si>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</si>
  <si>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</si>
  <si>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</si>
  <si>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</si>
  <si>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</si>
  <si>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</si>
  <si>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</si>
  <si>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</si>
  <si>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</si>
  <si>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</si>
  <si>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</si>
  <si>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</si>
  <si>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</si>
  <si>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</si>
  <si>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</si>
  <si>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</si>
  <si>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</si>
  <si>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</si>
  <si>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</si>
  <si>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</si>
  <si>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</si>
  <si>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</si>
  <si>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</si>
  <si>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</si>
  <si>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</si>
  <si>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</si>
  <si>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</si>
  <si>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</si>
  <si>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</si>
  <si>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</si>
  <si>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</si>
  <si>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</si>
  <si>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</si>
  <si>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</si>
  <si>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</si>
  <si>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</si>
  <si>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</si>
  <si>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</si>
  <si>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</si>
  <si>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</si>
  <si>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</si>
  <si>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</si>
  <si>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</si>
  <si>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</si>
  <si>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</si>
  <si>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</si>
  <si>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</si>
  <si>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</si>
  <si>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</si>
  <si>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</si>
  <si>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</si>
  <si>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</si>
  <si>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</si>
  <si>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</si>
  <si>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</si>
  <si>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</si>
  <si>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</si>
  <si>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</si>
  <si>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</si>
  <si>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</si>
  <si>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</si>
  <si>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</si>
  <si>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</si>
  <si>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</si>
  <si>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</si>
  <si>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</si>
  <si>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</si>
  <si>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</si>
  <si>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</si>
  <si>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</si>
  <si>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</si>
  <si>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</si>
  <si>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</si>
  <si>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</si>
  <si>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</si>
  <si>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</si>
  <si>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</si>
  <si>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</si>
  <si>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</si>
  <si>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</si>
  <si>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</si>
  <si>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</si>
  <si>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</si>
  <si>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</si>
  <si>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</si>
  <si>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</si>
  <si>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</si>
  <si>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</si>
  <si>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</si>
  <si>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</si>
  <si>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</si>
  <si>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</si>
  <si>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</si>
  <si>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</si>
  <si>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</si>
  <si>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</si>
  <si>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</si>
  <si>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</si>
  <si>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</si>
  <si>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</si>
  <si>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</si>
  <si>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</si>
  <si>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</si>
  <si>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</si>
  <si>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</si>
  <si>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</si>
  <si>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</si>
  <si>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</si>
  <si>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</si>
  <si>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</si>
  <si>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</si>
  <si>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</si>
  <si>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</si>
  <si>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</si>
  <si>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</si>
  <si>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</si>
  <si>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</si>
  <si>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</si>
  <si>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</si>
  <si>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</si>
  <si>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</si>
  <si>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</si>
  <si>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</si>
  <si>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</si>
  <si>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</si>
  <si>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</si>
  <si>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</si>
  <si>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</si>
  <si>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</si>
  <si>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</si>
  <si>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</si>
  <si>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</si>
  <si>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</si>
  <si>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</si>
  <si>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</si>
  <si>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</si>
  <si>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</si>
  <si>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</si>
  <si>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</si>
  <si>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</si>
  <si>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</si>
  <si>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</si>
  <si>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</si>
  <si>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</si>
  <si>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</si>
  <si>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</si>
  <si>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</si>
  <si>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</si>
  <si>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</si>
  <si>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</si>
  <si>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</si>
  <si>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</si>
  <si>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</si>
  <si>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</si>
  <si>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</si>
  <si>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</si>
  <si>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</si>
  <si>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</si>
  <si>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</si>
  <si>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</si>
  <si>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</si>
  <si>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</si>
  <si>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</si>
  <si>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</si>
  <si>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</si>
  <si>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</si>
  <si>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</si>
  <si>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</si>
  <si>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</si>
  <si>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</si>
  <si>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</si>
  <si>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</si>
  <si>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</si>
  <si>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</si>
  <si>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</si>
  <si>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</si>
  <si>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</si>
  <si>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</si>
  <si>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</si>
  <si>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</si>
  <si>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</si>
  <si>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</si>
  <si>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</si>
  <si>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</si>
  <si>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</si>
  <si>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</si>
  <si>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</si>
  <si>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</si>
  <si>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</si>
  <si>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</si>
  <si>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</si>
  <si>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</si>
  <si>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</si>
  <si>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</si>
  <si>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</si>
  <si>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</si>
  <si>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</si>
  <si>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</si>
  <si>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</si>
  <si>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</si>
  <si>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</si>
  <si>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</si>
  <si>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</si>
  <si>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</si>
  <si>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</si>
  <si>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</si>
  <si>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</si>
  <si>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</si>
  <si>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</si>
  <si>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</si>
  <si>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</si>
  <si>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</si>
  <si>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</si>
  <si>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</si>
  <si>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</si>
  <si>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</si>
  <si>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</si>
  <si>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</si>
  <si>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</si>
  <si>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</si>
  <si>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</si>
  <si>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</si>
  <si>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</si>
  <si>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</si>
  <si>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</si>
  <si>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</si>
  <si>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</si>
  <si>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</si>
  <si>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</si>
  <si>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</si>
  <si>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</si>
  <si>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</si>
  <si>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</si>
  <si>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</si>
  <si>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</si>
  <si>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</si>
  <si>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</si>
  <si>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</si>
  <si>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</si>
  <si>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</si>
  <si>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</si>
  <si>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</si>
  <si>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</si>
  <si>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</si>
  <si>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</si>
  <si>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</si>
  <si>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</si>
  <si>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</si>
  <si>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</si>
  <si>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</si>
  <si>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</si>
  <si>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</si>
  <si>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</si>
  <si>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</si>
  <si>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</si>
  <si>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</si>
  <si>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</si>
  <si>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</si>
  <si>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</si>
  <si>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</si>
  <si>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</si>
  <si>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</si>
  <si>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</si>
  <si>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</si>
  <si>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</si>
  <si>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</si>
  <si>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</si>
  <si>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</si>
  <si>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</si>
  <si>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</si>
  <si>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</si>
  <si>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</si>
  <si>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</si>
  <si>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</si>
  <si>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</si>
  <si>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</si>
  <si>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</si>
  <si>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</si>
  <si>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</si>
  <si>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</si>
  <si>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</si>
  <si>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</si>
  <si>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</si>
  <si>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</si>
  <si>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</si>
  <si>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</si>
  <si>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</si>
  <si>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</si>
  <si>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</si>
  <si>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</si>
  <si>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</si>
  <si>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</si>
  <si>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</si>
  <si>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</si>
  <si>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</si>
  <si>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</si>
  <si>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</si>
  <si>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</si>
  <si>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</si>
  <si>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</si>
  <si>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</si>
  <si>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</si>
  <si>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</si>
  <si>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</si>
  <si>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</si>
  <si>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</si>
  <si>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</si>
  <si>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</si>
  <si>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</si>
  <si>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</si>
  <si>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</si>
  <si>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</si>
  <si>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</si>
  <si>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</si>
  <si>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</si>
  <si>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</si>
  <si>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</si>
  <si>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</si>
  <si>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</si>
  <si>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</si>
  <si>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</si>
  <si>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</si>
  <si>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</si>
  <si>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</si>
  <si>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</si>
  <si>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</si>
  <si>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</si>
  <si>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</si>
  <si>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</si>
  <si>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</si>
  <si>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</si>
  <si>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</si>
  <si>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</si>
  <si>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</si>
  <si>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</si>
  <si>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</si>
  <si>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</si>
  <si>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</si>
  <si>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</si>
  <si>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</si>
  <si>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</si>
  <si>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</si>
  <si>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</si>
  <si>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</si>
  <si>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</si>
  <si>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</si>
  <si>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</si>
  <si>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</si>
  <si>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</si>
  <si>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</si>
  <si>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</si>
  <si>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</si>
  <si>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</si>
  <si>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</si>
  <si>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</si>
  <si>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</si>
  <si>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</si>
  <si>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</si>
  <si>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</si>
  <si>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</si>
  <si>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</si>
  <si>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</si>
  <si>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</si>
  <si>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</si>
  <si>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</si>
  <si>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</si>
  <si>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</si>
  <si>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</si>
  <si>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</si>
  <si>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</si>
  <si>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</si>
  <si>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</si>
  <si>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</si>
  <si>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</si>
  <si>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</si>
  <si>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</si>
  <si>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</si>
  <si>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</si>
  <si>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</si>
  <si>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</si>
  <si>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</si>
  <si>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</si>
  <si>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</si>
  <si>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</si>
  <si>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</si>
  <si>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</si>
  <si>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</si>
  <si>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</si>
  <si>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</si>
  <si>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</si>
  <si>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</si>
  <si>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</si>
  <si>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</si>
  <si>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</si>
  <si>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</si>
  <si>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</si>
  <si>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</si>
  <si>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</si>
  <si>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</si>
  <si>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</si>
  <si>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</si>
  <si>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</si>
  <si>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</si>
  <si>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</si>
  <si>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</si>
  <si>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</si>
  <si>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</si>
  <si>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</si>
  <si>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</si>
  <si>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</si>
  <si>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</si>
  <si>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</si>
  <si>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</si>
  <si>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</si>
  <si>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</si>
  <si>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</si>
  <si>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</si>
  <si>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</si>
  <si>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</si>
  <si>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</si>
  <si>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</si>
  <si>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</si>
  <si>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</si>
  <si>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</si>
  <si>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</si>
  <si>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</si>
  <si>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</si>
  <si>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</si>
  <si>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</si>
  <si>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</si>
  <si>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</si>
  <si>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</si>
  <si>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</si>
  <si>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</si>
  <si>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</si>
  <si>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</si>
  <si>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</si>
  <si>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</si>
  <si>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</si>
  <si>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</si>
  <si>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</si>
  <si>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</si>
  <si>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</si>
  <si>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</si>
  <si>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</si>
  <si>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</si>
  <si>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</si>
  <si>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</si>
  <si>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</si>
  <si>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</si>
  <si>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</si>
  <si>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</si>
  <si>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</si>
  <si>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</si>
  <si>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</si>
  <si>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</si>
  <si>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</si>
  <si>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</si>
  <si>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</si>
  <si>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</si>
  <si>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</si>
  <si>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</si>
  <si>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</si>
  <si>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</si>
  <si>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</si>
  <si>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</si>
  <si>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</si>
  <si>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</si>
  <si>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</si>
  <si>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</si>
  <si>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</si>
  <si>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</si>
  <si>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</si>
  <si>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</si>
  <si>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</si>
  <si>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</si>
  <si>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</si>
  <si>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</si>
  <si>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</si>
  <si>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</si>
  <si>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</si>
  <si>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</si>
  <si>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</si>
  <si>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</si>
  <si>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</si>
  <si>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</si>
  <si>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</si>
  <si>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</si>
  <si>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</si>
  <si>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</si>
  <si>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</si>
  <si>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</si>
  <si>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</si>
  <si>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</si>
  <si>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</si>
  <si>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</si>
  <si>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</si>
  <si>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</si>
  <si>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</si>
  <si>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</si>
  <si>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</si>
  <si>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</si>
  <si>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</si>
  <si>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</si>
  <si>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</si>
  <si>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</si>
  <si>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</si>
  <si>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</si>
  <si>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</si>
  <si>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</si>
  <si>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</si>
  <si>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</si>
  <si>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</si>
  <si>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</si>
  <si>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</si>
  <si>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</si>
  <si>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</si>
  <si>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</si>
  <si>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</si>
  <si>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</si>
  <si>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</si>
  <si>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</si>
  <si>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</si>
  <si>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</si>
  <si>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</si>
  <si>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</si>
  <si>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</si>
  <si>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</si>
  <si>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</si>
  <si>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</si>
  <si>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</si>
  <si>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</si>
  <si>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</si>
  <si>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</si>
  <si>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</si>
  <si>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</si>
  <si>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</si>
  <si>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</si>
  <si>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</si>
  <si>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</si>
  <si>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</si>
  <si>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</si>
  <si>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</si>
  <si>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</si>
  <si>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</si>
  <si>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</si>
  <si>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</si>
  <si>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</si>
  <si>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</si>
  <si>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</si>
  <si>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</si>
  <si>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</si>
  <si>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</si>
  <si>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</si>
  <si>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</si>
  <si>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</si>
  <si>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</si>
  <si>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</si>
  <si>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</si>
  <si>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</si>
  <si>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</si>
  <si>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</si>
  <si>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</si>
  <si>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</si>
  <si>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</si>
  <si>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</si>
  <si>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</si>
  <si>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</si>
  <si>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</si>
  <si>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</si>
  <si>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</si>
  <si>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</si>
  <si>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</si>
  <si>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</si>
  <si>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</si>
  <si>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</si>
  <si>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</si>
  <si>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</si>
  <si>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</si>
  <si>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</si>
  <si>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</si>
  <si>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</si>
  <si>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</si>
  <si>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</si>
  <si>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</si>
  <si>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</si>
  <si>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</si>
  <si>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</si>
  <si>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</si>
  <si>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</si>
  <si>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</si>
  <si>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</si>
  <si>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</si>
  <si>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</si>
  <si>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</si>
  <si>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</si>
  <si>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</si>
  <si>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</si>
  <si>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</si>
  <si>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</si>
  <si>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</si>
  <si>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</si>
  <si>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</si>
  <si>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</si>
  <si>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</si>
  <si>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</si>
  <si>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</si>
  <si>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</si>
  <si>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</si>
  <si>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</si>
  <si>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</si>
  <si>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</si>
  <si>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</si>
  <si>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</si>
  <si>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</si>
  <si>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</si>
  <si>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</si>
  <si>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</si>
  <si>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</si>
  <si>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</si>
  <si>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</si>
  <si>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</si>
  <si>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</si>
  <si>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</si>
  <si>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</si>
  <si>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</si>
  <si>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</si>
  <si>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</si>
  <si>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</si>
  <si>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</si>
  <si>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</si>
  <si>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</si>
  <si>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</si>
  <si>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</si>
  <si>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</si>
  <si>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</si>
  <si>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</si>
  <si>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</si>
  <si>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</si>
  <si>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</si>
  <si>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</si>
  <si>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</si>
  <si>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</si>
  <si>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</si>
  <si>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</si>
  <si>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</si>
  <si>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</si>
  <si>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</si>
  <si>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</si>
  <si>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</si>
  <si>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</si>
  <si>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</si>
  <si>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</si>
  <si>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</si>
  <si>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</si>
  <si>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</si>
  <si>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</si>
  <si>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</si>
  <si>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</si>
  <si>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</si>
  <si>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</si>
  <si>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</si>
  <si>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</si>
  <si>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</si>
  <si>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</si>
  <si>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</si>
  <si>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</si>
  <si>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</si>
  <si>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</si>
  <si>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</si>
  <si>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</si>
  <si>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</si>
  <si>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</si>
  <si>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</si>
  <si>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</si>
  <si>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</si>
  <si>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</si>
  <si>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</si>
  <si>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</si>
  <si>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</si>
  <si>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</si>
  <si>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</si>
  <si>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</si>
  <si>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</si>
  <si>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</si>
  <si>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</si>
  <si>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</si>
  <si>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</si>
  <si>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</si>
  <si>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</si>
  <si>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</si>
  <si>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</si>
  <si>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</si>
  <si>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</si>
  <si>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</si>
  <si>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</si>
  <si>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</si>
  <si>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</si>
  <si>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</si>
  <si>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</si>
  <si>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</si>
  <si>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</si>
  <si>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</si>
  <si>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</si>
  <si>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</si>
  <si>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</si>
  <si>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</si>
  <si>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</si>
  <si>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</si>
  <si>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</si>
  <si>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</si>
  <si>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</si>
  <si>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</si>
  <si>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</si>
  <si>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</si>
  <si>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</si>
  <si>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</si>
  <si>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</si>
  <si>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</si>
  <si>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</si>
  <si>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</si>
  <si>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</si>
  <si>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</si>
  <si>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</si>
  <si>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</si>
  <si>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</si>
  <si>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</si>
  <si>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</si>
  <si>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</si>
  <si>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</si>
  <si>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</si>
  <si>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</si>
  <si>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</si>
  <si>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</si>
  <si>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</si>
  <si>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</si>
  <si>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</si>
  <si>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</si>
  <si>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</si>
  <si>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</si>
  <si>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</si>
  <si>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</si>
  <si>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</si>
  <si>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</si>
  <si>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</si>
  <si>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</si>
  <si>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</si>
  <si>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</si>
  <si>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</si>
  <si>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</si>
  <si>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</si>
  <si>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</si>
  <si>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</si>
  <si>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</si>
  <si>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</si>
  <si>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</si>
  <si>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</si>
  <si>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</si>
  <si>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</si>
  <si>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</si>
  <si>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</si>
  <si>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</si>
  <si>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</si>
  <si>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</si>
  <si>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</si>
  <si>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</si>
  <si>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</si>
  <si>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</si>
  <si>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</si>
  <si>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</si>
  <si>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</si>
  <si>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</si>
  <si>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</si>
  <si>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</si>
  <si>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</si>
  <si>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</si>
  <si>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</si>
  <si>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</si>
  <si>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</si>
  <si>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</si>
  <si>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</si>
  <si>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</si>
  <si>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</si>
  <si>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</si>
  <si>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</si>
  <si>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</si>
  <si>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</si>
  <si>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</si>
  <si>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</si>
  <si>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</si>
  <si>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</si>
  <si>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</si>
  <si>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</si>
  <si>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</si>
  <si>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</si>
  <si>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</si>
  <si>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</si>
  <si>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</si>
  <si>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</si>
  <si>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</si>
  <si>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</si>
  <si>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</si>
  <si>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</si>
  <si>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</si>
  <si>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</si>
  <si>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</si>
  <si>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</si>
  <si>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</si>
  <si>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</si>
  <si>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</si>
  <si>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</si>
  <si>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</si>
  <si>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</si>
  <si>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</si>
  <si>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</si>
  <si>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</si>
  <si>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</si>
  <si>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</si>
  <si>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</si>
  <si>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</si>
  <si>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</si>
  <si>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</si>
  <si>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</si>
  <si>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</si>
  <si>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</si>
  <si>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</si>
  <si>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</si>
  <si>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</si>
  <si>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</si>
  <si>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</si>
  <si>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</si>
  <si>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</si>
  <si>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</si>
  <si>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</si>
  <si>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</si>
  <si>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</si>
  <si>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</si>
  <si>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</si>
  <si>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</si>
  <si>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</si>
  <si>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</si>
  <si>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</si>
  <si>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</si>
  <si>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</si>
  <si>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</si>
  <si>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</si>
  <si>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</si>
  <si>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</si>
  <si>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</si>
  <si>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</si>
  <si>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</si>
  <si>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</si>
  <si>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</si>
  <si>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</si>
  <si>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</si>
  <si>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</si>
  <si>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</si>
  <si>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</si>
  <si>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</si>
  <si>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</si>
  <si>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</si>
  <si>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</si>
  <si>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</si>
  <si>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</si>
  <si>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</si>
  <si>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</si>
  <si>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</si>
  <si>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</si>
  <si>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</si>
  <si>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</si>
  <si>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</si>
  <si>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</si>
  <si>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</si>
  <si>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</si>
  <si>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</si>
  <si>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</si>
  <si>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</si>
  <si>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</si>
  <si>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</si>
  <si>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</si>
  <si>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</si>
  <si>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</si>
  <si>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</si>
  <si>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</si>
  <si>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</si>
  <si>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</si>
  <si>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</si>
  <si>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</si>
  <si>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</si>
  <si>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</si>
  <si>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</si>
  <si>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</si>
  <si>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</si>
  <si>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</si>
  <si>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</si>
  <si>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</si>
  <si>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</si>
  <si>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</si>
  <si>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</si>
  <si>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</si>
  <si>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</si>
  <si>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</si>
  <si>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</si>
  <si>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</si>
  <si>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</si>
  <si>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</si>
  <si>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</si>
  <si>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</si>
  <si>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</si>
  <si>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</si>
  <si>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</si>
  <si>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</si>
  <si>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</si>
  <si>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</si>
  <si>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</si>
  <si>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</si>
  <si>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</si>
  <si>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</si>
  <si>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</si>
  <si>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</si>
  <si>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</si>
  <si>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</si>
  <si>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</si>
  <si>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</si>
  <si>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</si>
  <si>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</si>
  <si>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</si>
  <si>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</si>
  <si>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</si>
  <si>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</si>
  <si>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</si>
  <si>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</si>
  <si>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</si>
  <si>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</si>
  <si>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</si>
  <si>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</si>
  <si>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</si>
  <si>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</si>
  <si>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</si>
  <si>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</si>
  <si>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</si>
  <si>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</si>
  <si>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</si>
  <si>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</si>
  <si>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</si>
  <si>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</si>
  <si>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</si>
  <si>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</si>
  <si>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</si>
  <si>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</si>
  <si>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</si>
  <si>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</si>
  <si>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</si>
  <si>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</si>
  <si>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</si>
  <si>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</si>
  <si>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</si>
  <si>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</si>
  <si>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</si>
  <si>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</si>
  <si>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</si>
  <si>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</si>
  <si>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</si>
  <si>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</si>
  <si>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</si>
  <si>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</si>
  <si>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</si>
  <si>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</si>
  <si>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</si>
  <si>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</si>
  <si>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</si>
  <si>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</si>
  <si>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</si>
  <si>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</si>
  <si>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</si>
  <si>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</si>
  <si>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</si>
  <si>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</si>
  <si>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</si>
  <si>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</si>
  <si>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</si>
  <si>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</si>
  <si>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</si>
  <si>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</si>
  <si>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</si>
  <si>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</si>
  <si>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</si>
  <si>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</si>
  <si>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</si>
  <si>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</si>
  <si>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</si>
  <si>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</si>
  <si>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</si>
  <si>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</si>
  <si>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</si>
  <si>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</si>
  <si>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</si>
  <si>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</si>
  <si>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</si>
  <si>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</si>
  <si>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</si>
  <si>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</si>
  <si>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</si>
  <si>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</si>
  <si>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</si>
  <si>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</si>
  <si>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</si>
  <si>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</si>
  <si>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</si>
  <si>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</si>
  <si>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</si>
  <si>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</si>
  <si>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</si>
  <si>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</si>
  <si>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</si>
  <si>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</si>
  <si>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</si>
  <si>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</si>
  <si>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</si>
  <si>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</si>
  <si>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</si>
  <si>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</si>
  <si>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</si>
  <si>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</si>
  <si>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</si>
  <si>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</si>
  <si>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</si>
  <si>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</si>
  <si>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</si>
  <si>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</si>
  <si>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</si>
  <si>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</si>
  <si>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</si>
  <si>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</si>
  <si>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</si>
  <si>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</si>
  <si>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</si>
  <si>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</si>
  <si>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</si>
  <si>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</si>
  <si>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</si>
  <si>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</si>
  <si>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</si>
  <si>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</si>
  <si>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</si>
  <si>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</si>
  <si>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</si>
  <si>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</si>
  <si>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</si>
  <si>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</si>
  <si>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</si>
  <si>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</si>
  <si>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</si>
  <si>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</si>
  <si>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</si>
  <si>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</si>
  <si>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</si>
  <si>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</si>
  <si>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</si>
  <si>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</si>
  <si>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</si>
  <si>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</si>
  <si>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</si>
  <si>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</si>
  <si>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</si>
  <si>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</si>
  <si>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</si>
  <si>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</si>
  <si>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</si>
  <si>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</si>
  <si>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</si>
  <si>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</si>
  <si>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</si>
  <si>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</si>
  <si>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</si>
  <si>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</si>
  <si>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</si>
  <si>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</si>
  <si>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</si>
  <si>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</si>
  <si>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</si>
  <si>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</si>
  <si>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</si>
  <si>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</si>
  <si>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</si>
  <si>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</si>
  <si>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</si>
  <si>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</si>
  <si>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</si>
  <si>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</si>
  <si>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</si>
  <si>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</si>
  <si>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</si>
  <si>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</si>
  <si>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</si>
  <si>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</si>
  <si>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</si>
  <si>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</si>
  <si>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</si>
  <si>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</si>
  <si>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</si>
  <si>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</si>
  <si>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</si>
  <si>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</si>
  <si>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</si>
  <si>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</si>
  <si>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</si>
  <si>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</si>
  <si>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</si>
  <si>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</si>
  <si>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</si>
  <si>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</si>
  <si>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</si>
  <si>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</si>
  <si>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</si>
  <si>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</si>
  <si>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</si>
  <si>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</si>
  <si>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</si>
  <si>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</si>
  <si>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</si>
  <si>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</si>
  <si>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</si>
  <si>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</si>
  <si>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</si>
  <si>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</si>
  <si>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</si>
  <si>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</si>
  <si>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</si>
  <si>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</si>
  <si>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</si>
  <si>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</si>
  <si>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</si>
  <si>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</si>
  <si>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</si>
  <si>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</si>
  <si>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</si>
  <si>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</si>
  <si>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</si>
  <si>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</si>
  <si>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</si>
  <si>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</si>
  <si>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</si>
  <si>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</si>
  <si>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</si>
  <si>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</si>
  <si>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</si>
  <si>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</si>
  <si>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</si>
  <si>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</si>
  <si>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</si>
  <si>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</si>
  <si>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</si>
  <si>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</si>
  <si>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</si>
  <si>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</si>
  <si>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</si>
  <si>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</si>
  <si>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</si>
  <si>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</si>
  <si>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</si>
  <si>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</si>
  <si>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</si>
  <si>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</si>
  <si>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</si>
  <si>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</si>
  <si>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</si>
  <si>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</si>
  <si>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</si>
  <si>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</si>
  <si>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</si>
  <si>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</si>
  <si>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</si>
  <si>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</si>
  <si>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</si>
  <si>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</si>
  <si>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</si>
  <si>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</si>
  <si>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</si>
  <si>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</si>
  <si>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</si>
  <si>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</si>
  <si>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</si>
  <si>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</si>
  <si>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</si>
  <si>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</si>
  <si>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</si>
  <si>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</si>
  <si>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</si>
  <si>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</si>
  <si>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</si>
  <si>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</si>
  <si>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</si>
  <si>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</si>
  <si>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</si>
  <si>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</si>
  <si>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</si>
  <si>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</si>
  <si>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</si>
  <si>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</si>
  <si>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</si>
  <si>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</si>
  <si>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</si>
  <si>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</si>
  <si>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</si>
  <si>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</si>
  <si>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</si>
  <si>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</si>
  <si>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</si>
  <si>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</si>
  <si>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</si>
  <si>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</si>
  <si>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</si>
  <si>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</si>
  <si>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</si>
  <si>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</si>
  <si>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</si>
  <si>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</si>
  <si>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</si>
  <si>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</si>
  <si>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</si>
  <si>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</si>
  <si>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</si>
  <si>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</si>
  <si>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</si>
  <si>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</si>
  <si>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</si>
  <si>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</si>
  <si>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</si>
  <si>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</si>
  <si>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</si>
  <si>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</si>
  <si>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</si>
  <si>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</si>
  <si>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</si>
  <si>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</si>
  <si>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</si>
  <si>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</si>
  <si>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</si>
  <si>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</si>
  <si>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</si>
  <si>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</si>
  <si>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</si>
  <si>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</si>
  <si>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</si>
  <si>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</si>
  <si>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</si>
  <si>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</si>
  <si>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</si>
  <si>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</si>
  <si>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</si>
  <si>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</si>
  <si>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</si>
  <si>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</si>
  <si>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</si>
  <si>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</si>
  <si>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</si>
  <si>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</si>
  <si>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</si>
  <si>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</si>
  <si>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</si>
  <si>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</si>
  <si>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</si>
  <si>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</si>
  <si>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</si>
  <si>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</si>
  <si>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</si>
  <si>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</si>
  <si>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</si>
  <si>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</si>
  <si>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</si>
  <si>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</si>
  <si>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</si>
  <si>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</si>
  <si>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</si>
  <si>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</si>
  <si>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</si>
  <si>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</si>
  <si>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</si>
  <si>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</si>
  <si>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</si>
  <si>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</si>
  <si>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</si>
  <si>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</si>
  <si>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</si>
  <si>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</si>
  <si>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</si>
  <si>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</si>
  <si>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</si>
  <si>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</si>
  <si>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</si>
  <si>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</si>
  <si>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</si>
  <si>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</si>
  <si>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</si>
  <si>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</si>
  <si>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</si>
  <si>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</si>
  <si>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</si>
  <si>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</si>
  <si>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</si>
  <si>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</si>
  <si>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</si>
  <si>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</si>
  <si>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</si>
  <si>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</si>
  <si>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</si>
  <si>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</si>
  <si>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</si>
  <si>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</si>
  <si>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</si>
  <si>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</si>
  <si>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</si>
  <si>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</si>
  <si>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</si>
  <si>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</si>
  <si>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</si>
  <si>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</si>
  <si>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</si>
  <si>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</si>
  <si>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</si>
  <si>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</si>
  <si>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</si>
  <si>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</si>
  <si>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</si>
  <si>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</si>
  <si>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</si>
  <si>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</si>
  <si>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</si>
  <si>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</si>
  <si>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</si>
  <si>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</si>
  <si>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</si>
  <si>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</si>
  <si>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</si>
  <si>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</si>
  <si>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</si>
  <si>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</si>
  <si>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</si>
  <si>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</si>
  <si>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</si>
  <si>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</si>
  <si>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</si>
  <si>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</si>
  <si>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</si>
  <si>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</si>
  <si>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</si>
  <si>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</si>
  <si>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</si>
  <si>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</si>
  <si>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</si>
  <si>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</si>
  <si>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</si>
  <si>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</si>
  <si>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</si>
  <si>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</si>
  <si>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</si>
  <si>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</si>
  <si>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</si>
  <si>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</si>
  <si>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</si>
  <si>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</si>
  <si>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</si>
  <si>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</si>
  <si>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</si>
  <si>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</si>
  <si>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</si>
  <si>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</si>
  <si>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</si>
  <si>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</si>
  <si>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</si>
  <si>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</si>
  <si>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</si>
  <si>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</si>
  <si>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</si>
  <si>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</si>
  <si>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</si>
  <si>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</si>
  <si>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</si>
  <si>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</si>
  <si>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</si>
  <si>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</si>
  <si>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</si>
  <si>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</si>
  <si>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</si>
  <si>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</si>
  <si>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</si>
  <si>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</si>
  <si>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</si>
  <si>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</si>
  <si>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</si>
  <si>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</si>
  <si>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</si>
  <si>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</si>
  <si>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</si>
  <si>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</si>
  <si>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</si>
  <si>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</si>
  <si>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</si>
  <si>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</si>
  <si>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</si>
  <si>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</si>
  <si>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</si>
  <si>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</si>
  <si>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</si>
  <si>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</si>
  <si>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</si>
  <si>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</si>
  <si>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</si>
  <si>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</si>
  <si>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</si>
  <si>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</si>
  <si>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</si>
  <si>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</si>
  <si>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</si>
  <si>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</si>
  <si>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</si>
  <si>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</si>
  <si>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</si>
  <si>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</si>
  <si>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</si>
  <si>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</si>
  <si>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</si>
  <si>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</si>
  <si>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</si>
  <si>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</si>
  <si>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</si>
  <si>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</si>
  <si>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</si>
  <si>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</si>
  <si>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</si>
  <si>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</si>
  <si>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</si>
  <si>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</si>
  <si>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</si>
  <si>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</si>
  <si>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</si>
  <si>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</si>
  <si>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</si>
  <si>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</si>
  <si>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</si>
  <si>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</si>
  <si>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</si>
  <si>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</si>
  <si>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</si>
  <si>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</si>
  <si>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</si>
  <si>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</si>
  <si>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</si>
  <si>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</si>
  <si>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</si>
  <si>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</si>
  <si>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</si>
  <si>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</si>
  <si>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</si>
  <si>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</si>
  <si>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</si>
  <si>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</si>
  <si>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</si>
  <si>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</si>
  <si>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</si>
  <si>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</si>
  <si>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</si>
  <si>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</si>
  <si>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</si>
  <si>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</si>
  <si>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</si>
  <si>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</si>
  <si>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</si>
  <si>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</si>
  <si>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</si>
  <si>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</si>
  <si>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</si>
  <si>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</si>
  <si>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</si>
  <si>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</si>
  <si>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</si>
  <si>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</si>
  <si>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</si>
  <si>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</si>
  <si>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</si>
  <si>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</si>
  <si>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</si>
  <si>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</si>
  <si>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</si>
  <si>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</si>
  <si>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</si>
  <si>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</si>
  <si>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</si>
  <si>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</si>
  <si>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</si>
  <si>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</si>
  <si>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</si>
  <si>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</si>
  <si>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</si>
  <si>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</si>
  <si>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</si>
  <si>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</si>
  <si>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</si>
  <si>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</si>
  <si>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</si>
  <si>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</si>
  <si>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</si>
  <si>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</si>
  <si>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</si>
  <si>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</si>
  <si>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</si>
  <si>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</si>
  <si>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</si>
  <si>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</si>
  <si>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</si>
  <si>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</si>
  <si>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</si>
  <si>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</si>
  <si>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</si>
  <si>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</si>
  <si>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</si>
  <si>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</si>
  <si>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</si>
  <si>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</si>
  <si>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</si>
  <si>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</si>
  <si>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</si>
  <si>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</si>
  <si>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</si>
  <si>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</si>
  <si>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</si>
  <si>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</si>
  <si>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</si>
  <si>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</si>
  <si>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</si>
  <si>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</si>
  <si>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</si>
  <si>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</si>
  <si>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</si>
  <si>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</si>
  <si>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</si>
  <si>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</si>
  <si>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</si>
  <si>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</si>
  <si>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</si>
  <si>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</si>
  <si>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</si>
  <si>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</si>
  <si>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</si>
  <si>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</si>
  <si>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</si>
  <si>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</si>
  <si>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</si>
  <si>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</si>
  <si>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</si>
  <si>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</si>
  <si>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</si>
  <si>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</si>
  <si>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</si>
  <si>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</si>
  <si>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</si>
  <si>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</si>
  <si>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</si>
  <si>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</si>
  <si>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</si>
  <si>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</si>
  <si>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</si>
  <si>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</si>
  <si>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</si>
  <si>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</si>
  <si>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</si>
  <si>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</si>
  <si>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</si>
  <si>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</si>
  <si>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</si>
  <si>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</si>
  <si>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</si>
  <si>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</si>
  <si>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</si>
  <si>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</si>
  <si>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</si>
  <si>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</si>
  <si>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</si>
  <si>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</si>
  <si>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</si>
  <si>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</si>
  <si>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</si>
  <si>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</si>
  <si>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</si>
  <si>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</si>
  <si>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</si>
  <si>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</si>
  <si>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</si>
  <si>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</si>
  <si>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</si>
  <si>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</si>
  <si>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</si>
  <si>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</si>
  <si>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</si>
  <si>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</si>
  <si>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</si>
  <si>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</si>
  <si>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</si>
  <si>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</si>
  <si>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</si>
  <si>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</si>
  <si>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</si>
  <si>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</si>
  <si>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</si>
  <si>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</si>
  <si>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</si>
  <si>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</si>
  <si>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</si>
  <si>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</si>
  <si>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</si>
  <si>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</si>
  <si>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</si>
  <si>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</si>
  <si>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</si>
  <si>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</si>
  <si>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</si>
  <si>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</si>
  <si>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</si>
  <si>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</si>
  <si>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</si>
  <si>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</si>
  <si>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</si>
  <si>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</si>
  <si>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</si>
  <si>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</si>
  <si>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</si>
  <si>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</si>
  <si>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</si>
  <si>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</si>
  <si>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</si>
  <si>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</si>
  <si>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</si>
  <si>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</si>
  <si>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</si>
  <si>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</si>
  <si>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</si>
  <si>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</si>
  <si>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</si>
  <si>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</si>
  <si>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</si>
  <si>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</si>
  <si>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</si>
  <si>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</si>
  <si>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</si>
  <si>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</si>
  <si>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</si>
  <si>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</si>
  <si>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</si>
  <si>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</si>
  <si>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</si>
  <si>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</si>
  <si>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</si>
  <si>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</si>
  <si>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</si>
  <si>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</si>
  <si>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</si>
  <si>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</si>
  <si>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</si>
  <si>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</si>
  <si>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</si>
  <si>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</si>
  <si>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</si>
  <si>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</si>
  <si>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</si>
  <si>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</si>
  <si>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</si>
  <si>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</si>
  <si>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</si>
  <si>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</si>
  <si>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</si>
  <si>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</si>
  <si>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</si>
  <si>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</si>
  <si>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</si>
  <si>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</si>
  <si>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</si>
  <si>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</si>
  <si>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</si>
  <si>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</si>
  <si>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</si>
  <si>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</si>
  <si>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</si>
  <si>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</si>
  <si>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</si>
  <si>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</si>
  <si>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</si>
  <si>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</si>
  <si>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</si>
  <si>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</si>
  <si>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</si>
  <si>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</si>
  <si>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</si>
  <si>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</si>
  <si>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</si>
  <si>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</si>
  <si>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</si>
  <si>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</si>
  <si>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</si>
  <si>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</si>
  <si>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</si>
  <si>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</si>
  <si>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</si>
  <si>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</si>
  <si>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</si>
  <si>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</si>
  <si>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</si>
  <si>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</si>
  <si>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</si>
  <si>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</si>
  <si>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</si>
  <si>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</si>
  <si>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</si>
  <si>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</si>
  <si>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</si>
  <si>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</si>
  <si>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</si>
  <si>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</si>
  <si>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</si>
  <si>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</si>
  <si>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</si>
  <si>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</si>
  <si>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</si>
  <si>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</si>
  <si>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</si>
  <si>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</si>
  <si>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</si>
  <si>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</si>
  <si>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</si>
  <si>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</si>
  <si>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</si>
  <si>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</si>
  <si>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</si>
  <si>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</si>
  <si>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</si>
  <si>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</si>
  <si>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</si>
  <si>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</si>
  <si>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</si>
  <si>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</si>
  <si>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</si>
  <si>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</si>
  <si>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</si>
  <si>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</si>
  <si>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</si>
  <si>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</si>
  <si>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</si>
  <si>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</si>
  <si>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</si>
  <si>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</si>
  <si>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</si>
  <si>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</si>
  <si>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</si>
  <si>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</si>
  <si>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</si>
  <si>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</si>
  <si>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</si>
  <si>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</si>
  <si>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</si>
  <si>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</si>
  <si>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</si>
  <si>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</si>
  <si>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</si>
  <si>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</si>
  <si>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</si>
  <si>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</si>
  <si>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</si>
  <si>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</si>
  <si>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</si>
  <si>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</si>
  <si>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</si>
  <si>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</si>
  <si>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</si>
  <si>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</si>
  <si>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</si>
  <si>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</si>
  <si>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</si>
  <si>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</si>
  <si>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</si>
  <si>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</si>
  <si>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</si>
  <si>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</si>
  <si>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</si>
  <si>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</si>
  <si>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</si>
  <si>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</si>
  <si>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</si>
  <si>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</si>
  <si>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</si>
  <si>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</si>
  <si>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</si>
  <si>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</si>
  <si>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</si>
  <si>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</si>
  <si>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</si>
  <si>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</si>
  <si>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</si>
  <si>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</si>
  <si>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</si>
  <si>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</si>
  <si>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</si>
  <si>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</si>
  <si>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</si>
  <si>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</si>
  <si>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</si>
  <si>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</si>
  <si>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</si>
  <si>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</si>
  <si>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</si>
  <si>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</si>
  <si>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</si>
  <si>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</si>
  <si>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</si>
  <si>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</si>
  <si>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</si>
  <si>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</si>
  <si>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</si>
  <si>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</si>
  <si>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</si>
  <si>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</si>
  <si>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</si>
  <si>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</si>
  <si>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</si>
  <si>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</si>
  <si>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</si>
  <si>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</si>
  <si>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</si>
  <si>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</si>
  <si>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</si>
  <si>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</si>
  <si>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</si>
  <si>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</si>
  <si>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</si>
  <si>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</si>
  <si>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</si>
  <si>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</si>
  <si>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</si>
  <si>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</si>
  <si>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</si>
  <si>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</si>
  <si>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</si>
  <si>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</si>
  <si>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</si>
  <si>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</si>
  <si>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</si>
  <si>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</si>
  <si>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</si>
  <si>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</si>
  <si>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</si>
  <si>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</si>
  <si>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</si>
  <si>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</si>
  <si>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</si>
  <si>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</si>
  <si>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</si>
  <si>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</si>
  <si>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</si>
  <si>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</si>
  <si>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</si>
  <si>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</si>
  <si>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</si>
  <si>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</si>
  <si>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</si>
  <si>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</si>
  <si>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</si>
  <si>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</si>
  <si>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</si>
  <si>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</si>
  <si>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</si>
  <si>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</si>
  <si>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</si>
  <si>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</si>
  <si>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</si>
  <si>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</si>
  <si>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</si>
  <si>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</si>
  <si>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</si>
  <si>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</si>
  <si>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</si>
  <si>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</si>
  <si>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</si>
  <si>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</si>
  <si>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</si>
  <si>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</si>
  <si>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</si>
  <si>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</si>
  <si>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</si>
  <si>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</si>
  <si>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</si>
  <si>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</si>
  <si>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</si>
  <si>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</si>
  <si>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</si>
  <si>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</si>
  <si>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</si>
  <si>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</si>
  <si>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</si>
  <si>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</si>
  <si>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</si>
  <si>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</si>
  <si>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</si>
  <si>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</si>
  <si>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</si>
  <si>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</si>
  <si>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</si>
  <si>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</si>
  <si>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</si>
  <si>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</si>
  <si>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</si>
  <si>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</si>
  <si>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</si>
  <si>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</si>
  <si>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</si>
  <si>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</si>
  <si>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</si>
  <si>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</si>
  <si>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</si>
  <si>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</si>
  <si>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</si>
  <si>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</si>
  <si>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</si>
  <si>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</si>
  <si>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</si>
  <si>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</si>
  <si>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</si>
  <si>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</si>
  <si>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</si>
  <si>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</si>
  <si>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</si>
  <si>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</si>
  <si>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</si>
  <si>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</si>
  <si>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</si>
  <si>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</si>
  <si>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</si>
  <si>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</si>
  <si>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</si>
  <si>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</si>
  <si>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</si>
  <si>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</si>
  <si>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</si>
  <si>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</si>
  <si>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</si>
  <si>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</si>
  <si>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</si>
  <si>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</si>
  <si>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</si>
  <si>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</si>
  <si>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</si>
  <si>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</si>
  <si>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</si>
  <si>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</si>
  <si>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</si>
  <si>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</si>
  <si>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</si>
  <si>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</si>
  <si>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</si>
  <si>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</si>
  <si>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</si>
  <si>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</si>
  <si>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</si>
  <si>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</si>
  <si>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</si>
  <si>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</si>
  <si>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</si>
  <si>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</si>
  <si>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</si>
  <si>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</si>
  <si>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</si>
  <si>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</si>
  <si>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</si>
  <si>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</si>
  <si>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</si>
  <si>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</si>
  <si>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</si>
  <si>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</si>
  <si>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</si>
  <si>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</si>
  <si>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</si>
  <si>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</si>
  <si>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</si>
  <si>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</si>
  <si>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</si>
  <si>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</si>
  <si>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</si>
  <si>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</si>
  <si>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</si>
  <si>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</si>
  <si>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</si>
  <si>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</si>
  <si>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</si>
  <si>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</si>
  <si>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</si>
  <si>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</si>
  <si>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</si>
  <si>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</si>
  <si>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</si>
  <si>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</si>
  <si>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</si>
  <si>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</si>
  <si>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</si>
  <si>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</si>
  <si>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</si>
  <si>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</si>
  <si>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</si>
  <si>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</si>
  <si>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</si>
  <si>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</si>
  <si>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</si>
  <si>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</si>
  <si>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</si>
  <si>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</si>
  <si>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</si>
  <si>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</si>
  <si>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</si>
  <si>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</si>
  <si>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</si>
  <si>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</si>
  <si>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</si>
  <si>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</si>
  <si>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</si>
  <si>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</si>
  <si>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</si>
  <si>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</si>
  <si>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</si>
  <si>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</si>
  <si>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</si>
  <si>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</si>
  <si>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</si>
  <si>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</si>
  <si>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</si>
  <si>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</si>
  <si>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</si>
  <si>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</si>
  <si>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</si>
  <si>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</si>
  <si>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</si>
  <si>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</si>
  <si>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</si>
  <si>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</si>
  <si>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</si>
  <si>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</si>
  <si>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</si>
  <si>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</si>
  <si>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</si>
  <si>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</si>
  <si>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</si>
  <si>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</si>
  <si>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</si>
  <si>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</si>
  <si>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</si>
  <si>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</si>
  <si>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</si>
  <si>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</si>
  <si>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</si>
  <si>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</si>
  <si>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</si>
  <si>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</si>
  <si>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</si>
  <si>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</si>
  <si>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</si>
  <si>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</si>
  <si>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</si>
  <si>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</si>
  <si>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</si>
  <si>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</si>
  <si>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</si>
  <si>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</si>
  <si>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</si>
  <si>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</si>
  <si>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</si>
  <si>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</si>
  <si>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</si>
  <si>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</si>
  <si>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</si>
  <si>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</si>
  <si>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</si>
  <si>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</si>
  <si>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</si>
  <si>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</si>
  <si>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</si>
  <si>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</si>
  <si>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</si>
  <si>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</si>
  <si>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</si>
  <si>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</si>
  <si>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</si>
  <si>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</si>
  <si>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</si>
  <si>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</si>
  <si>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</si>
  <si>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</si>
  <si>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</si>
  <si>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</si>
  <si>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</si>
  <si>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</si>
  <si>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</si>
  <si>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</si>
  <si>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</si>
  <si>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</si>
  <si>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</si>
  <si>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</si>
  <si>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</si>
  <si>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</si>
  <si>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</si>
  <si>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</si>
  <si>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</si>
  <si>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</si>
  <si>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</si>
  <si>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</si>
  <si>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</si>
  <si>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</si>
  <si>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</si>
  <si>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</si>
  <si>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</si>
  <si>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</si>
  <si>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</si>
  <si>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</si>
  <si>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</si>
  <si>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</si>
  <si>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</si>
  <si>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</si>
  <si>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</si>
  <si>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</si>
  <si>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</si>
  <si>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</si>
  <si>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</si>
  <si>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</si>
  <si>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</si>
  <si>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</si>
  <si>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</si>
  <si>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</si>
  <si>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</si>
  <si>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</si>
  <si>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</si>
  <si>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</si>
  <si>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</si>
  <si>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</si>
  <si>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</si>
  <si>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</si>
  <si>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</si>
  <si>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</si>
  <si>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</si>
  <si>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</si>
  <si>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</si>
  <si>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</si>
  <si>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</si>
  <si>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</si>
  <si>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</si>
  <si>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</si>
  <si>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</si>
  <si>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</si>
  <si>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</si>
  <si>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</si>
  <si>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</si>
  <si>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</si>
  <si>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</si>
  <si>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</si>
  <si>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</si>
  <si>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</si>
  <si>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</si>
  <si>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</si>
  <si>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</si>
  <si>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</si>
  <si>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</si>
  <si>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</si>
  <si>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</si>
  <si>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</si>
  <si>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</si>
  <si>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</si>
  <si>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</si>
  <si>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</si>
  <si>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</si>
  <si>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</si>
  <si>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</si>
  <si>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</si>
  <si>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</si>
  <si>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</si>
  <si>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</si>
  <si>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</si>
  <si>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</si>
  <si>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</si>
  <si>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</si>
  <si>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</si>
  <si>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</si>
  <si>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</si>
  <si>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</si>
  <si>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</si>
  <si>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</si>
  <si>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</si>
  <si>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</si>
  <si>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</si>
  <si>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</si>
  <si>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</si>
  <si>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</si>
  <si>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</si>
  <si>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</si>
  <si>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</si>
  <si>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</si>
  <si>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</si>
  <si>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</si>
  <si>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</si>
  <si>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</si>
  <si>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</si>
  <si>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</si>
  <si>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</si>
  <si>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</si>
  <si>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</si>
  <si>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</si>
  <si>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</si>
  <si>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</si>
  <si>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</si>
  <si>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</si>
  <si>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</si>
  <si>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</si>
  <si>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</si>
  <si>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</si>
  <si>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</si>
  <si>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</si>
  <si>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</si>
  <si>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</si>
  <si>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</si>
  <si>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</si>
  <si>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</si>
  <si>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</si>
  <si>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</si>
  <si>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</si>
  <si>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</si>
  <si>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</si>
  <si>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</si>
  <si>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</si>
  <si>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</si>
  <si>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</si>
  <si>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</si>
  <si>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</si>
  <si>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</si>
  <si>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</si>
  <si>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</si>
  <si>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</si>
  <si>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</si>
  <si>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</si>
  <si>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</si>
  <si>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</si>
  <si>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</si>
  <si>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</si>
  <si>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</si>
  <si>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</si>
  <si>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</si>
  <si>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</si>
  <si>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</si>
  <si>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</si>
  <si>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</si>
  <si>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</si>
  <si>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</si>
  <si>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</si>
  <si>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</si>
  <si>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</si>
  <si>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</si>
  <si>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</si>
  <si>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</si>
  <si>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</si>
  <si>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</si>
  <si>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</si>
  <si>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</si>
  <si>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</si>
  <si>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</si>
  <si>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</si>
  <si>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</si>
  <si>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</si>
  <si>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</si>
  <si>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</si>
  <si>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</si>
  <si>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</si>
  <si>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</si>
  <si>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</si>
  <si>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</si>
  <si>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</si>
  <si>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</si>
  <si>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</si>
  <si>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</si>
  <si>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</si>
  <si>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</si>
  <si>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</si>
  <si>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</si>
  <si>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</si>
  <si>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</si>
  <si>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</si>
  <si>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</si>
  <si>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</si>
  <si>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</si>
  <si>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</si>
  <si>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</si>
  <si>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</si>
  <si>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</si>
  <si>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</si>
  <si>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</si>
  <si>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</si>
  <si>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</si>
  <si>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</si>
  <si>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</si>
  <si>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</si>
  <si>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</si>
  <si>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</si>
  <si>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</si>
  <si>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</si>
  <si>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</si>
  <si>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</si>
  <si>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</si>
  <si>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</si>
  <si>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</si>
  <si>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</si>
  <si>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</si>
  <si>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</si>
  <si>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</si>
  <si>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</si>
  <si>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</si>
  <si>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</si>
  <si>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</si>
  <si>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</si>
  <si>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</si>
  <si>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</si>
  <si>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</si>
  <si>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</si>
  <si>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</si>
  <si>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</si>
  <si>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</si>
  <si>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</si>
  <si>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</si>
  <si>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</si>
  <si>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</si>
  <si>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</si>
  <si>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</si>
  <si>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</si>
  <si>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</si>
  <si>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</si>
  <si>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</si>
  <si>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</si>
  <si>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</si>
  <si>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</si>
  <si>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</si>
  <si>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</si>
  <si>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</si>
  <si>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</si>
  <si>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</si>
  <si>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</si>
  <si>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</si>
  <si>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</si>
  <si>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</si>
  <si>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</si>
  <si>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</si>
  <si>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</si>
  <si>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</si>
  <si>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</si>
  <si>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</si>
  <si>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</si>
  <si>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</si>
  <si>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</si>
  <si>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</si>
  <si>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</si>
  <si>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</si>
  <si>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</si>
  <si>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</si>
  <si>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</si>
  <si>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</si>
  <si>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</si>
  <si>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</si>
  <si>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</si>
  <si>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</si>
  <si>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</si>
  <si>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</si>
  <si>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</si>
  <si>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</si>
  <si>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</si>
  <si>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</si>
  <si>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</si>
  <si>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</si>
  <si>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</si>
  <si>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</si>
  <si>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</si>
  <si>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</si>
  <si>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</si>
  <si>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</si>
  <si>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</si>
  <si>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</si>
  <si>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</si>
  <si>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</si>
  <si>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</si>
  <si>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</si>
  <si>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</si>
  <si>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</si>
  <si>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</si>
  <si>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</si>
  <si>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</si>
  <si>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</si>
  <si>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</si>
  <si>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</si>
  <si>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</si>
  <si>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</si>
  <si>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</si>
  <si>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</si>
  <si>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</si>
  <si>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</si>
  <si>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</si>
  <si>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</si>
  <si>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</si>
  <si>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</si>
  <si>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</si>
  <si>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</si>
  <si>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</si>
  <si>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</si>
  <si>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</si>
  <si>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</si>
  <si>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</si>
  <si>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</si>
  <si>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</si>
  <si>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</si>
  <si>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</si>
  <si>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</si>
  <si>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</si>
  <si>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</si>
  <si>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</si>
  <si>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</si>
  <si>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</si>
  <si>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</si>
  <si>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</si>
  <si>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</si>
  <si>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</si>
  <si>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</si>
  <si>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</si>
  <si>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</si>
  <si>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</si>
  <si>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</si>
  <si>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</si>
  <si>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</si>
  <si>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</si>
  <si>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</si>
  <si>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</si>
  <si>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</si>
  <si>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</si>
  <si>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</si>
  <si>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</si>
  <si>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</si>
  <si>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</si>
  <si>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</si>
  <si>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</si>
  <si>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</si>
  <si>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</si>
  <si>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</si>
  <si>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</si>
  <si>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</si>
  <si>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</si>
  <si>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</si>
  <si>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</si>
  <si>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</si>
  <si>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</si>
  <si>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</si>
  <si>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</si>
  <si>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</si>
  <si>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</si>
  <si>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</si>
  <si>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</si>
  <si>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</si>
  <si>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</si>
  <si>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</si>
  <si>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</si>
  <si>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</si>
  <si>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</si>
  <si>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</si>
  <si>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</si>
  <si>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</si>
  <si>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</si>
  <si>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</si>
  <si>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</si>
  <si>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</si>
  <si>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</si>
  <si>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</si>
  <si>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</si>
  <si>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</si>
  <si>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</si>
  <si>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</si>
  <si>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</si>
  <si>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</si>
  <si>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</si>
  <si>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</si>
  <si>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</si>
  <si>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</si>
  <si>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</si>
  <si>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</si>
  <si>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</si>
  <si>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</si>
  <si>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</si>
  <si>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</si>
  <si>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</si>
  <si>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</si>
  <si>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</si>
  <si>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</si>
  <si>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</si>
  <si>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</si>
  <si>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</si>
  <si>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</si>
  <si>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</si>
  <si>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</si>
  <si>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</si>
  <si>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</si>
  <si>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</si>
  <si>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</si>
  <si>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</si>
  <si>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</si>
  <si>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</si>
  <si>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</si>
  <si>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</si>
  <si>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</si>
  <si>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</si>
  <si>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</si>
  <si>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</si>
  <si>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</si>
  <si>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</si>
  <si>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</si>
  <si>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</si>
  <si>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</si>
  <si>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</si>
  <si>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</si>
  <si>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</si>
  <si>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</si>
  <si>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</si>
  <si>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</si>
  <si>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</si>
  <si>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</si>
  <si>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</si>
  <si>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</si>
  <si>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</si>
  <si>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</si>
  <si>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</si>
  <si>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</si>
  <si>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</si>
  <si>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</si>
  <si>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</si>
  <si>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</si>
  <si>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</si>
  <si>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</si>
  <si>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</si>
  <si>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</si>
  <si>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</si>
  <si>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</si>
  <si>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</si>
  <si>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</si>
  <si>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</si>
  <si>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</si>
  <si>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</si>
  <si>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</si>
  <si>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</si>
  <si>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</si>
  <si>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</si>
  <si>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</si>
  <si>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</si>
  <si>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</si>
  <si>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</si>
  <si>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</si>
  <si>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</si>
  <si>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</si>
  <si>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</si>
  <si>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</si>
  <si>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</si>
  <si>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</si>
  <si>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</si>
  <si>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</si>
  <si>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</si>
  <si>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</si>
  <si>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</si>
  <si>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</si>
  <si>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</si>
  <si>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</si>
  <si>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</si>
  <si>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</si>
  <si>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</si>
  <si>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</si>
  <si>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</si>
  <si>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</si>
  <si>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</si>
  <si>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</si>
  <si>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</si>
  <si>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</si>
  <si>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</si>
  <si>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</si>
  <si>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</si>
  <si>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</si>
  <si>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</si>
  <si>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</si>
  <si>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</si>
  <si>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</si>
  <si>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</si>
  <si>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</si>
  <si>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</si>
  <si>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</si>
  <si>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</si>
  <si>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</si>
  <si>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</si>
  <si>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</si>
  <si>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</si>
  <si>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</si>
  <si>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</si>
  <si>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</si>
  <si>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</si>
  <si>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</si>
  <si>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</si>
  <si>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</si>
  <si>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</si>
  <si>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</si>
  <si>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</si>
  <si>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</si>
  <si>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</si>
  <si>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</si>
  <si>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</si>
  <si>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</si>
  <si>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</si>
  <si>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</si>
  <si>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</si>
  <si>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</si>
  <si>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</si>
  <si>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</si>
  <si>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</si>
  <si>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</si>
  <si>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</si>
  <si>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</si>
  <si>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</si>
  <si>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</si>
  <si>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</si>
  <si>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</si>
  <si>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</si>
  <si>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</si>
  <si>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</si>
  <si>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</si>
  <si>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</si>
  <si>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</si>
  <si>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</si>
  <si>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</si>
  <si>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</si>
  <si>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</si>
  <si>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</si>
  <si>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</si>
  <si>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</si>
  <si>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</si>
  <si>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</si>
  <si>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</si>
  <si>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</si>
  <si>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</si>
  <si>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</si>
  <si>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</si>
  <si>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</si>
  <si>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</si>
  <si>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</si>
  <si>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</si>
  <si>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</si>
  <si>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</si>
  <si>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</si>
  <si>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</si>
  <si>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</si>
  <si>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</si>
  <si>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</si>
  <si>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</si>
  <si>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</si>
  <si>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</si>
  <si>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</si>
  <si>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</si>
  <si>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</si>
  <si>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</si>
  <si>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</si>
  <si>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</si>
  <si>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</si>
  <si>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</si>
  <si>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</si>
  <si>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</si>
  <si>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</si>
  <si>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</si>
  <si>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</si>
  <si>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</si>
  <si>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</si>
  <si>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</si>
  <si>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</si>
  <si>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</si>
  <si>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</si>
  <si>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</si>
  <si>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</si>
  <si>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</si>
  <si>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</si>
  <si>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</si>
  <si>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</si>
  <si>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</si>
  <si>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</si>
  <si>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</si>
  <si>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</si>
  <si>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</si>
  <si>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</si>
  <si>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</si>
  <si>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</si>
  <si>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</si>
  <si>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</si>
  <si>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</si>
  <si>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</si>
  <si>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</si>
  <si>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</si>
  <si>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</si>
  <si>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</si>
  <si>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</si>
  <si>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</si>
  <si>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</si>
  <si>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</si>
  <si>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</si>
  <si>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</si>
  <si>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</si>
  <si>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</si>
  <si>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</si>
  <si>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</si>
  <si>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</si>
  <si>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</si>
  <si>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</si>
  <si>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</si>
  <si>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</si>
  <si>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</si>
  <si>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</si>
  <si>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</si>
  <si>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</si>
  <si>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</si>
  <si>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</si>
  <si>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</si>
  <si>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</si>
  <si>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</si>
  <si>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</si>
  <si>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</si>
  <si>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</si>
  <si>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</si>
  <si>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</si>
  <si>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</si>
  <si>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</si>
  <si>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</si>
  <si>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</si>
  <si>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</si>
  <si>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</si>
  <si>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</si>
  <si>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</si>
  <si>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</si>
  <si>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</si>
  <si>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</si>
  <si>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</si>
  <si>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</si>
  <si>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</si>
  <si>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</si>
  <si>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</si>
  <si>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</si>
  <si>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</si>
  <si>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</si>
  <si>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</si>
  <si>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</si>
  <si>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</si>
  <si>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</si>
  <si>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</si>
  <si>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</si>
  <si>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</si>
  <si>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</si>
  <si>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</si>
  <si>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</si>
  <si>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</si>
  <si>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</si>
  <si>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</si>
  <si>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</si>
  <si>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</si>
  <si>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</si>
  <si>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</si>
  <si>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</si>
  <si>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</si>
  <si>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</si>
  <si>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</si>
  <si>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</si>
  <si>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</si>
  <si>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</si>
  <si>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</si>
  <si>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</si>
  <si>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</si>
  <si>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</si>
  <si>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</si>
  <si>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</si>
  <si>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</si>
  <si>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</si>
  <si>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</si>
  <si>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</si>
  <si>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</si>
  <si>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</si>
  <si>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</si>
  <si>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</si>
  <si>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</si>
  <si>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</si>
  <si>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</si>
  <si>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</si>
  <si>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</si>
  <si>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</si>
  <si>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</si>
  <si>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</si>
  <si>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</si>
  <si>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</si>
  <si>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</si>
  <si>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</si>
  <si>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</si>
  <si>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</si>
  <si>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</si>
  <si>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</si>
  <si>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</si>
  <si>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</si>
  <si>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</si>
  <si>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</si>
  <si>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</si>
  <si>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</si>
  <si>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</si>
  <si>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</si>
  <si>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</si>
  <si>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</si>
  <si>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</si>
  <si>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</si>
  <si>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</si>
  <si>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</si>
  <si>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</si>
  <si>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</si>
  <si>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</si>
  <si>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</si>
  <si>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</si>
  <si>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</si>
  <si>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</si>
  <si>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</si>
  <si>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</si>
  <si>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</si>
  <si>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</si>
  <si>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</si>
  <si>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</si>
  <si>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</si>
  <si>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</si>
  <si>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</si>
  <si>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</si>
  <si>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</si>
  <si>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</si>
  <si>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</si>
  <si>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</si>
  <si>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</si>
  <si>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</si>
  <si>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</si>
  <si>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</si>
  <si>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</si>
  <si>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</si>
  <si>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</si>
  <si>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</si>
  <si>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</si>
  <si>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</si>
  <si>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</si>
  <si>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</si>
  <si>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</si>
  <si>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</si>
  <si>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</si>
  <si>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</si>
  <si>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</si>
  <si>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</si>
  <si>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</si>
  <si>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</si>
  <si>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</si>
  <si>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</si>
  <si>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</si>
  <si>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</si>
  <si>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</si>
  <si>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</si>
  <si>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</si>
  <si>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</si>
  <si>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</si>
  <si>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</si>
  <si>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</si>
  <si>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</si>
  <si>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</si>
  <si>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</si>
  <si>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</si>
  <si>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</si>
  <si>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</si>
  <si>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</si>
  <si>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</si>
  <si>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</si>
  <si>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</si>
  <si>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</si>
  <si>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</si>
  <si>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</si>
  <si>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</si>
  <si>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</si>
  <si>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</si>
  <si>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</si>
  <si>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</si>
  <si>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</si>
  <si>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</si>
  <si>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</si>
  <si>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</si>
  <si>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</si>
  <si>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</si>
  <si>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</si>
  <si>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</si>
  <si>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</si>
  <si>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</si>
  <si>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</si>
  <si>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</si>
  <si>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</si>
  <si>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</si>
  <si>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</si>
  <si>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</si>
  <si>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</si>
  <si>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</si>
  <si>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</si>
  <si>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</si>
  <si>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</si>
  <si>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</si>
  <si>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</si>
  <si>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</si>
  <si>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</si>
  <si>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</si>
  <si>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</si>
  <si>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</si>
  <si>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</si>
  <si>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</si>
  <si>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</si>
  <si>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</si>
  <si>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</si>
  <si>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</si>
  <si>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</si>
  <si>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</si>
  <si>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</si>
  <si>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</si>
  <si>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</si>
  <si>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</si>
  <si>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</si>
  <si>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</si>
  <si>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</si>
  <si>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</si>
  <si>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</si>
  <si>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</si>
  <si>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</si>
  <si>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</si>
  <si>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</si>
  <si>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</si>
  <si>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</si>
  <si>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</si>
  <si>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</si>
  <si>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</si>
  <si>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</si>
  <si>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</si>
  <si>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</si>
  <si>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</si>
  <si>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</si>
  <si>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</si>
  <si>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</si>
  <si>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</si>
  <si>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</si>
  <si>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</si>
  <si>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</si>
  <si>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</si>
  <si>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</si>
  <si>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</si>
  <si>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</si>
  <si>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</si>
  <si>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</si>
  <si>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</si>
  <si>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</si>
  <si>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</si>
  <si>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</si>
  <si>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</si>
  <si>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</si>
  <si>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</si>
  <si>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</si>
  <si>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</si>
  <si>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</si>
  <si>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</si>
  <si>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</si>
  <si>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</si>
  <si>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</si>
  <si>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</si>
  <si>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</si>
  <si>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</si>
  <si>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</si>
  <si>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</si>
  <si>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</si>
  <si>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</si>
  <si>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</si>
  <si>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</si>
  <si>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</si>
  <si>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</si>
  <si>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</si>
  <si>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</si>
  <si>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</si>
  <si>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</si>
  <si>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</si>
  <si>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</si>
  <si>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</si>
  <si>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</si>
  <si>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</si>
  <si>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</si>
  <si>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</si>
  <si>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</si>
  <si>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</si>
  <si>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</si>
  <si>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</si>
  <si>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</si>
  <si>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</si>
  <si>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</si>
  <si>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</si>
  <si>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</si>
  <si>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</si>
  <si>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</si>
  <si>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</si>
  <si>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</si>
  <si>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</si>
  <si>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</si>
  <si>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</si>
  <si>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</si>
  <si>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</si>
  <si>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</si>
  <si>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</si>
  <si>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</si>
  <si>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</si>
  <si>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</si>
  <si>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</si>
  <si>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</si>
  <si>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</si>
  <si>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</si>
  <si>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</si>
  <si>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</si>
  <si>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</si>
  <si>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</si>
  <si>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</si>
  <si>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</si>
  <si>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</si>
  <si>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</si>
  <si>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</si>
  <si>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</si>
  <si>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</si>
  <si>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</si>
  <si>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</si>
  <si>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</si>
  <si>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</si>
  <si>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</si>
  <si>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</si>
  <si>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</si>
  <si>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</si>
  <si>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</si>
  <si>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</si>
  <si>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</si>
  <si>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</si>
  <si>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</si>
  <si>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</si>
  <si>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</si>
  <si>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</si>
  <si>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</si>
  <si>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</si>
  <si>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</si>
  <si>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</si>
  <si>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</si>
  <si>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</si>
  <si>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</si>
  <si>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</si>
  <si>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</si>
  <si>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</si>
  <si>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</si>
  <si>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</si>
  <si>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</si>
  <si>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</si>
  <si>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</si>
  <si>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</si>
  <si>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</si>
  <si>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</si>
  <si>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</si>
  <si>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</si>
  <si>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</si>
  <si>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</si>
  <si>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</si>
  <si>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</si>
  <si>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</si>
  <si>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</si>
  <si>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</si>
  <si>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</si>
  <si>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</si>
  <si>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</si>
  <si>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</si>
  <si>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</si>
  <si>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</si>
  <si>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</si>
  <si>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</si>
  <si>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</si>
  <si>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</si>
  <si>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</si>
  <si>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</si>
  <si>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</si>
  <si>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</si>
  <si>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</si>
  <si>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</si>
  <si>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</si>
  <si>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</si>
  <si>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</si>
  <si>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</si>
  <si>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</si>
  <si>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</si>
  <si>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</si>
  <si>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</si>
  <si>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</si>
  <si>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</si>
  <si>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</si>
  <si>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</si>
  <si>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</si>
  <si>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</si>
  <si>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</si>
  <si>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</si>
  <si>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</si>
  <si>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</si>
  <si>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</si>
  <si>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</si>
  <si>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</si>
  <si>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</si>
  <si>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</si>
  <si>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</si>
  <si>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</si>
  <si>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</si>
  <si>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</si>
  <si>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</si>
  <si>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</si>
  <si>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</si>
  <si>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</si>
  <si>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</si>
  <si>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</si>
  <si>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</si>
  <si>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</si>
  <si>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</si>
  <si>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</si>
  <si>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</si>
  <si>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</si>
  <si>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</si>
  <si>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</si>
  <si>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</si>
  <si>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</si>
  <si>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</si>
  <si>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</si>
  <si>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</si>
  <si>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</si>
  <si>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</si>
  <si>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</si>
  <si>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</si>
  <si>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</si>
  <si>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</si>
  <si>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</si>
  <si>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</si>
  <si>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</si>
  <si>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</si>
  <si>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</si>
  <si>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</si>
  <si>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</si>
  <si>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</si>
  <si>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</si>
  <si>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</si>
  <si>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</si>
  <si>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</si>
  <si>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</si>
  <si>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</si>
  <si>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</si>
  <si>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</si>
  <si>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</si>
  <si>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</si>
  <si>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</si>
  <si>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</si>
  <si>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</si>
  <si>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</si>
  <si>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</si>
  <si>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</si>
  <si>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</si>
  <si>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</si>
  <si>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</si>
  <si>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</si>
  <si>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</si>
  <si>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</si>
  <si>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</si>
  <si>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</si>
  <si>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</si>
  <si>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</si>
  <si>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</si>
  <si>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</si>
  <si>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</si>
  <si>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</si>
  <si>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</si>
  <si>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</si>
  <si>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</si>
  <si>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</si>
  <si>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</si>
  <si>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</si>
  <si>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</si>
  <si>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</si>
  <si>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</si>
  <si>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</si>
  <si>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</si>
  <si>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</si>
  <si>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</si>
  <si>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</si>
  <si>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</si>
  <si>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</si>
  <si>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</si>
  <si>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</si>
  <si>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</si>
  <si>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</si>
  <si>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</si>
  <si>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</si>
  <si>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</si>
  <si>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</si>
  <si>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</si>
  <si>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</si>
  <si>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</si>
  <si>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</si>
  <si>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</si>
  <si>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</si>
  <si>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</si>
  <si>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</si>
  <si>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</si>
  <si>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</si>
  <si>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</si>
  <si>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</si>
  <si>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</si>
  <si>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</si>
  <si>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</si>
  <si>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</si>
  <si>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</si>
  <si>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</si>
  <si>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</si>
  <si>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</si>
  <si>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</si>
  <si>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</si>
  <si>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</si>
  <si>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</si>
  <si>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</si>
  <si>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</si>
  <si>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</si>
  <si>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</si>
  <si>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</si>
  <si>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</si>
  <si>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</si>
  <si>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</si>
  <si>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</si>
  <si>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</si>
  <si>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</si>
  <si>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</si>
  <si>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</si>
  <si>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</si>
  <si>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</si>
  <si>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</si>
  <si>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</si>
  <si>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</si>
  <si>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</si>
  <si>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</si>
  <si>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</si>
  <si>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</si>
  <si>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</si>
  <si>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</si>
  <si>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</si>
  <si>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</si>
  <si>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</si>
  <si>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</si>
  <si>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</si>
  <si>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</si>
  <si>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</si>
  <si>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</si>
  <si>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</si>
  <si>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</si>
  <si>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</si>
  <si>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</si>
  <si>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</si>
  <si>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</si>
  <si>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</si>
  <si>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</si>
  <si>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</si>
  <si>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</si>
  <si>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</si>
  <si>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</si>
  <si>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</si>
  <si>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</si>
  <si>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</si>
  <si>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</si>
  <si>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</si>
  <si>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</si>
  <si>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</si>
  <si>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</si>
  <si>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</si>
  <si>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</si>
  <si>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</si>
  <si>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</si>
  <si>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</si>
  <si>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</si>
  <si>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</si>
  <si>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</si>
  <si>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</si>
  <si>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</si>
  <si>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</si>
  <si>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</si>
  <si>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</si>
  <si>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</si>
  <si>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</si>
  <si>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</si>
  <si>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</si>
  <si>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</si>
  <si>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</si>
  <si>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</si>
  <si>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</si>
  <si>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</si>
  <si>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</si>
  <si>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</si>
  <si>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</si>
  <si>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</si>
  <si>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</si>
  <si>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</si>
  <si>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</si>
  <si>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</si>
  <si>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</si>
  <si>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</si>
  <si>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</si>
  <si>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</si>
  <si>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</si>
  <si>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</si>
  <si>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</si>
  <si>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</si>
  <si>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</si>
  <si>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</si>
  <si>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</si>
  <si>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</si>
  <si>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</si>
  <si>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</si>
  <si>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</si>
  <si>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</si>
  <si>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</si>
  <si>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</si>
  <si>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</si>
  <si>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</si>
  <si>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</si>
  <si>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</si>
  <si>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</si>
  <si>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</si>
  <si>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</si>
  <si>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</si>
  <si>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</si>
  <si>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</si>
  <si>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</si>
  <si>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</si>
  <si>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</si>
  <si>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</si>
  <si>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</si>
  <si>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</si>
  <si>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</si>
  <si>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</si>
  <si>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</si>
  <si>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</si>
  <si>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</si>
  <si>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</si>
  <si>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</si>
  <si>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</si>
  <si>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</si>
  <si>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</si>
  <si>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</si>
  <si>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</si>
  <si>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</si>
  <si>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</si>
  <si>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</si>
  <si>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</si>
  <si>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</si>
  <si>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</si>
  <si>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</si>
  <si>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</si>
  <si>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</si>
  <si>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</si>
  <si>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</si>
  <si>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</si>
  <si>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</si>
  <si>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</si>
  <si>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</si>
  <si>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</si>
  <si>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</si>
  <si>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</si>
  <si>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</si>
  <si>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</si>
  <si>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</si>
  <si>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</si>
  <si>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</si>
  <si>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</si>
  <si>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</si>
  <si>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</si>
  <si>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</si>
  <si>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</si>
  <si>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</si>
  <si>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</si>
  <si>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</si>
  <si>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</si>
  <si>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</si>
  <si>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</si>
  <si>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</si>
  <si>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</si>
  <si>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</si>
  <si>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</si>
  <si>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</si>
  <si>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</si>
  <si>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</si>
  <si>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</si>
  <si>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</si>
  <si>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</si>
  <si>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</si>
  <si>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</si>
  <si>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</si>
  <si>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</si>
  <si>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</si>
  <si>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</si>
  <si>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</si>
  <si>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</si>
  <si>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</si>
  <si>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</si>
  <si>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</si>
  <si>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</si>
  <si>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</si>
  <si>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</si>
  <si>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</si>
  <si>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</si>
  <si>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</si>
  <si>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</si>
  <si>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</si>
  <si>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</si>
  <si>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</si>
  <si>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</si>
  <si>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</si>
  <si>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</si>
  <si>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</si>
  <si>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</si>
  <si>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</si>
  <si>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</si>
  <si>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</si>
  <si>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</si>
  <si>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</si>
  <si>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</si>
  <si>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</si>
  <si>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</si>
  <si>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</si>
  <si>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</si>
  <si>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</si>
  <si>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</si>
  <si>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</si>
  <si>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</si>
  <si>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</si>
  <si>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</si>
  <si>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</si>
  <si>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</si>
  <si>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</si>
  <si>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</si>
  <si>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</si>
  <si>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</si>
  <si>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</si>
  <si>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</si>
  <si>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</si>
  <si>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</si>
  <si>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</si>
  <si>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</si>
  <si>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</si>
  <si>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</si>
  <si>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</si>
  <si>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</si>
  <si>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</si>
  <si>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</si>
  <si>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</si>
  <si>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</si>
  <si>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</si>
  <si>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</si>
  <si>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</si>
  <si>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</si>
  <si>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</si>
  <si>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</si>
  <si>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</si>
  <si>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</si>
  <si>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</si>
  <si>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</si>
  <si>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</si>
  <si>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</si>
  <si>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</si>
  <si>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</si>
  <si>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</si>
  <si>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</si>
  <si>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</si>
  <si>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</si>
  <si>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</si>
  <si>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</si>
  <si>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</si>
  <si>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</si>
  <si>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</si>
  <si>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</si>
  <si>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</si>
  <si>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</si>
  <si>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</si>
  <si>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</si>
  <si>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</si>
  <si>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</si>
  <si>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</si>
  <si>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</si>
  <si>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</si>
  <si>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</si>
  <si>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</si>
  <si>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</si>
  <si>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</si>
  <si>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</si>
  <si>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</si>
  <si>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</si>
  <si>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</si>
  <si>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</si>
  <si>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</si>
  <si>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</si>
  <si>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</si>
  <si>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</si>
  <si>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</si>
  <si>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</si>
  <si>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</si>
  <si>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</si>
  <si>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</si>
  <si>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</si>
  <si>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</si>
  <si>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</si>
  <si>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</si>
  <si>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</si>
  <si>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</si>
  <si>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</si>
  <si>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</si>
  <si>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</si>
  <si>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</si>
  <si>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</si>
  <si>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</si>
  <si>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</si>
  <si>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</si>
  <si>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</si>
  <si>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</si>
  <si>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</si>
  <si>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</si>
  <si>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</si>
  <si>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</si>
  <si>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</si>
  <si>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</si>
  <si>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</si>
  <si>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</si>
  <si>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</si>
  <si>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</si>
  <si>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</si>
  <si>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</si>
  <si>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</si>
  <si>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</si>
  <si>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</si>
  <si>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</si>
  <si>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</si>
  <si>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</si>
  <si>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</si>
  <si>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</si>
  <si>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</si>
  <si>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</si>
  <si>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</si>
  <si>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</si>
  <si>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</si>
  <si>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</si>
  <si>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</si>
  <si>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</si>
  <si>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</si>
  <si>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</si>
  <si>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</si>
  <si>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</si>
  <si>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</si>
  <si>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</si>
  <si>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</si>
  <si>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</si>
  <si>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</si>
  <si>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</si>
  <si>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</si>
  <si>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</si>
  <si>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</si>
  <si>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</si>
  <si>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</si>
  <si>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</si>
  <si>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</si>
  <si>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</si>
  <si>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</si>
  <si>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</si>
  <si>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</si>
  <si>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</si>
  <si>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</si>
  <si>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</si>
  <si>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</si>
  <si>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</si>
  <si>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</si>
  <si>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</si>
  <si>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</si>
  <si>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</si>
  <si>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</si>
  <si>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</si>
  <si>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</si>
  <si>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</si>
  <si>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</si>
  <si>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</si>
  <si>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</si>
  <si>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</si>
  <si>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</si>
  <si>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</si>
  <si>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</si>
  <si>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</si>
  <si>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</si>
  <si>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</si>
  <si>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</si>
  <si>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</si>
  <si>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</si>
  <si>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</si>
  <si>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</si>
  <si>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</si>
  <si>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</si>
  <si>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</si>
  <si>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</si>
  <si>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</si>
  <si>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</si>
  <si>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</si>
  <si>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</si>
  <si>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</si>
  <si>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</si>
  <si>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</si>
  <si>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</si>
  <si>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</si>
  <si>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</si>
  <si>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</si>
  <si>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</si>
  <si>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</si>
  <si>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</si>
  <si>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</si>
  <si>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</si>
  <si>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</si>
  <si>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</si>
  <si>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</si>
  <si>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</si>
  <si>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</si>
  <si>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</si>
  <si>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</si>
  <si>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</si>
  <si>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</si>
  <si>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</si>
  <si>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</si>
  <si>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</si>
  <si>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</si>
  <si>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</si>
  <si>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</si>
  <si>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</si>
  <si>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</si>
  <si>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</si>
  <si>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</si>
  <si>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</si>
  <si>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</si>
  <si>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</si>
  <si>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</si>
  <si>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</si>
  <si>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</si>
  <si>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</si>
  <si>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</si>
  <si>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</si>
  <si>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</si>
  <si>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</si>
  <si>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</si>
  <si>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</si>
  <si>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</si>
  <si>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</si>
  <si>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</si>
  <si>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</si>
  <si>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</si>
  <si>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</si>
  <si>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</si>
  <si>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</si>
  <si>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</si>
  <si>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</si>
  <si>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</si>
  <si>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</si>
  <si>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</si>
  <si>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</si>
  <si>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</si>
  <si>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</si>
  <si>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</si>
  <si>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</si>
  <si>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</si>
  <si>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</si>
  <si>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</si>
  <si>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</si>
  <si>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</si>
  <si>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</si>
  <si>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</si>
  <si>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</si>
  <si>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</si>
  <si>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</si>
  <si>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</si>
  <si>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</si>
  <si>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</si>
  <si>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</si>
  <si>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</si>
  <si>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</si>
  <si>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</si>
  <si>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</si>
  <si>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</si>
  <si>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</si>
  <si>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</si>
  <si>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</si>
  <si>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</si>
  <si>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</si>
  <si>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</si>
  <si>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</si>
  <si>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</si>
  <si>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</si>
  <si>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</si>
  <si>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</si>
  <si>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</si>
  <si>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</si>
  <si>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</si>
  <si>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</si>
  <si>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</si>
  <si>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</si>
  <si>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</si>
  <si>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</si>
  <si>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</si>
  <si>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</si>
  <si>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</si>
  <si>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</si>
  <si>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</si>
  <si>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</si>
  <si>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</si>
  <si>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</si>
  <si>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</si>
  <si>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</si>
  <si>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</si>
  <si>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</si>
  <si>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</si>
  <si>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</si>
  <si>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</si>
  <si>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</si>
  <si>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</si>
  <si>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</si>
  <si>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</si>
  <si>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</si>
  <si>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</si>
  <si>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</si>
  <si>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</si>
  <si>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</si>
  <si>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</si>
  <si>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</si>
  <si>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</si>
  <si>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</si>
  <si>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</si>
  <si>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</si>
  <si>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</si>
  <si>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</si>
  <si>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</si>
  <si>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</si>
  <si>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</si>
  <si>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</si>
  <si>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</si>
  <si>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</si>
  <si>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</si>
  <si>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</si>
  <si>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</si>
  <si>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</si>
  <si>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</si>
  <si>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</si>
  <si>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</si>
  <si>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</si>
  <si>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</si>
  <si>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</si>
  <si>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</si>
  <si>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</si>
  <si>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</si>
  <si>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</si>
  <si>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</si>
  <si>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</si>
  <si>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</si>
  <si>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</si>
  <si>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</si>
  <si>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</si>
  <si>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</si>
  <si>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</si>
  <si>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</si>
  <si>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</si>
  <si>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</si>
  <si>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</si>
  <si>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</si>
  <si>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</si>
  <si>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</si>
  <si>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</si>
  <si>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</si>
  <si>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</si>
  <si>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</si>
  <si>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</si>
  <si>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</si>
  <si>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</si>
  <si>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</si>
  <si>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</si>
  <si>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</si>
  <si>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</si>
  <si>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</si>
  <si>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</si>
  <si>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</si>
  <si>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</si>
  <si>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</si>
  <si>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</si>
  <si>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</si>
  <si>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</si>
  <si>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</si>
  <si>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</si>
  <si>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</si>
  <si>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</si>
  <si>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</si>
  <si>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</si>
  <si>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</si>
  <si>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</si>
  <si>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</si>
  <si>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</si>
  <si>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</si>
  <si>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</si>
  <si>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</si>
  <si>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</si>
  <si>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</si>
  <si>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</si>
  <si>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</si>
  <si>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</si>
  <si>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</si>
  <si>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</si>
  <si>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</si>
  <si>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</si>
  <si>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</si>
  <si>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</si>
  <si>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</si>
  <si>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</si>
  <si>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</si>
  <si>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</si>
  <si>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</si>
  <si>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</si>
  <si>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</si>
  <si>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</si>
  <si>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</si>
  <si>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</si>
  <si>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</si>
  <si>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</si>
  <si>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</si>
  <si>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</si>
  <si>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</si>
  <si>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</si>
  <si>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</si>
  <si>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</si>
  <si>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</si>
  <si>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</si>
  <si>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</si>
  <si>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</si>
  <si>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</si>
  <si>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</si>
  <si>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</si>
  <si>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</si>
  <si>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</si>
  <si>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</si>
  <si>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</si>
  <si>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</si>
  <si>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</si>
  <si>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</si>
  <si>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</si>
  <si>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</si>
  <si>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</si>
  <si>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</si>
  <si>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</si>
  <si>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</si>
  <si>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</si>
  <si>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</si>
  <si>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</si>
  <si>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</si>
  <si>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</si>
  <si>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</si>
  <si>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</si>
  <si>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</si>
  <si>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</si>
  <si>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</si>
  <si>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</si>
  <si>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</si>
  <si>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</si>
  <si>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</si>
  <si>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</si>
  <si>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</si>
  <si>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</si>
  <si>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</si>
  <si>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</si>
  <si>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</si>
  <si>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</si>
  <si>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</si>
  <si>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</si>
  <si>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</si>
  <si>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</si>
  <si>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</si>
  <si>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</si>
  <si>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</si>
  <si>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</si>
  <si>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</si>
  <si>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</si>
  <si>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</si>
  <si>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</si>
  <si>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</si>
  <si>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</si>
  <si>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</si>
  <si>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</si>
  <si>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</si>
  <si>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</si>
  <si>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</si>
  <si>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</si>
  <si>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</si>
  <si>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</si>
  <si>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</si>
  <si>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</si>
  <si>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</si>
  <si>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</si>
  <si>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</si>
  <si>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</si>
  <si>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</si>
  <si>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</si>
  <si>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</si>
  <si>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</si>
  <si>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</si>
  <si>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</si>
  <si>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</si>
  <si>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</si>
  <si>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</si>
  <si>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</si>
  <si>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</si>
  <si>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</si>
  <si>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</si>
  <si>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</si>
  <si>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</si>
  <si>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</si>
  <si>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</si>
  <si>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</si>
  <si>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</si>
  <si>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</si>
  <si>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</si>
  <si>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</si>
  <si>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</si>
  <si>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</si>
  <si>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</si>
  <si>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</si>
  <si>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</si>
  <si>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</si>
  <si>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</si>
  <si>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</si>
  <si>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</si>
  <si>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</si>
  <si>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</si>
  <si>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</si>
  <si>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</si>
  <si>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</si>
  <si>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</si>
  <si>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</si>
  <si>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</si>
  <si>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</si>
  <si>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</si>
  <si>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</si>
  <si>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</si>
  <si>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</si>
  <si>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</si>
  <si>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</si>
  <si>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</si>
  <si>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</si>
  <si>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</si>
  <si>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</si>
  <si>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</si>
  <si>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</si>
  <si>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</si>
  <si>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</si>
  <si>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</si>
  <si>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</si>
  <si>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</si>
  <si>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</si>
  <si>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</si>
  <si>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</si>
  <si>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</si>
  <si>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</si>
  <si>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</si>
  <si>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</si>
  <si>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</si>
  <si>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</si>
  <si>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</si>
  <si>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</si>
  <si>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</si>
  <si>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</si>
  <si>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</si>
  <si>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</si>
  <si>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</si>
  <si>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</si>
  <si>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</si>
  <si>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</si>
  <si>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</si>
  <si>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</si>
  <si>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</si>
  <si>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</si>
  <si>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</si>
  <si>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</si>
  <si>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</si>
  <si>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</si>
  <si>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</si>
  <si>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</si>
  <si>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</si>
  <si>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</si>
  <si>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</si>
  <si>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</si>
  <si>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</si>
  <si>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</si>
  <si>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</si>
  <si>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</si>
  <si>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</si>
  <si>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</si>
  <si>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</si>
  <si>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</si>
  <si>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</si>
  <si>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</si>
  <si>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</si>
  <si>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</si>
  <si>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</si>
  <si>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</si>
  <si>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</si>
  <si>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</si>
  <si>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</si>
  <si>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</si>
  <si>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</si>
  <si>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</si>
  <si>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</si>
  <si>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</si>
  <si>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</si>
  <si>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</si>
  <si>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</si>
  <si>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</si>
  <si>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</si>
  <si>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</si>
  <si>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</si>
  <si>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</si>
  <si>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</si>
  <si>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</si>
  <si>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</si>
  <si>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</si>
  <si>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</si>
  <si>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</si>
  <si>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</si>
  <si>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</si>
  <si>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</si>
  <si>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</si>
  <si>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</si>
  <si>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</si>
  <si>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</si>
  <si>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</si>
  <si>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</si>
  <si>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</si>
  <si>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</si>
  <si>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</si>
  <si>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</si>
  <si>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</si>
  <si>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</si>
  <si>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</si>
  <si>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</si>
  <si>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</si>
  <si>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</si>
  <si>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</si>
  <si>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</si>
  <si>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</si>
  <si>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</si>
  <si>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</si>
  <si>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</si>
  <si>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</si>
  <si>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</si>
  <si>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</si>
  <si>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</si>
  <si>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</si>
  <si>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</si>
  <si>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</si>
  <si>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</si>
  <si>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</si>
  <si>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</si>
  <si>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</si>
  <si>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</si>
  <si>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</si>
  <si>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</si>
  <si>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</si>
  <si>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</si>
  <si>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</si>
  <si>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</si>
  <si>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</si>
  <si>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</si>
  <si>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</si>
  <si>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</si>
  <si>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</si>
  <si>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</si>
  <si>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</si>
  <si>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</si>
  <si>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</si>
  <si>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</si>
  <si>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</si>
  <si>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</si>
  <si>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</si>
  <si>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</si>
  <si>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</si>
  <si>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</si>
  <si>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</si>
  <si>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</si>
  <si>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</si>
  <si>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</si>
  <si>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</si>
  <si>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</si>
  <si>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</si>
  <si>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</si>
  <si>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</si>
  <si>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</si>
  <si>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</si>
  <si>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</si>
  <si>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</si>
  <si>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</si>
  <si>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</si>
  <si>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</si>
  <si>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</si>
  <si>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</si>
  <si>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</si>
  <si>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</si>
  <si>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</si>
  <si>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</si>
  <si>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</si>
  <si>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</si>
  <si>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</si>
  <si>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</si>
  <si>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</si>
  <si>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</si>
  <si>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</si>
  <si>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</si>
  <si>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</si>
  <si>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</si>
  <si>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</si>
  <si>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</si>
  <si>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</si>
  <si>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</si>
  <si>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</si>
  <si>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</si>
  <si>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</si>
  <si>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</si>
  <si>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</si>
  <si>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</si>
  <si>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</si>
  <si>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</si>
  <si>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</si>
  <si>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</si>
  <si>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</si>
  <si>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</si>
  <si>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</si>
  <si>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</si>
  <si>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</si>
  <si>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</si>
  <si>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</si>
  <si>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</si>
  <si>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</si>
  <si>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</si>
  <si>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</si>
  <si>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</si>
  <si>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</si>
  <si>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</si>
  <si>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</si>
  <si>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</si>
  <si>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</si>
  <si>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</si>
  <si>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</si>
  <si>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</si>
  <si>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</si>
  <si>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</si>
  <si>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</si>
  <si>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</si>
  <si>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</si>
  <si>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</si>
  <si>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</si>
  <si>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</si>
  <si>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</si>
  <si>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</si>
  <si>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</si>
  <si>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</si>
  <si>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</si>
  <si>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</si>
  <si>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</si>
  <si>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</si>
  <si>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</si>
  <si>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</si>
  <si>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</si>
  <si>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</si>
  <si>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</si>
  <si>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</si>
  <si>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</si>
  <si>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</si>
  <si>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</si>
  <si>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</si>
  <si>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</si>
  <si>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</si>
  <si>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</si>
  <si>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</si>
  <si>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</si>
  <si>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</si>
  <si>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</si>
  <si>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</si>
  <si>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</si>
  <si>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</si>
  <si>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</si>
  <si>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</si>
  <si>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</si>
  <si>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</si>
  <si>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</si>
  <si>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</si>
  <si>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</si>
  <si>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</si>
  <si>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</si>
  <si>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</si>
  <si>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</si>
  <si>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</si>
  <si>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</si>
  <si>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</si>
  <si>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</si>
  <si>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</si>
  <si>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</si>
  <si>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</si>
  <si>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</si>
  <si>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</si>
  <si>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</si>
  <si>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</si>
  <si>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</si>
  <si>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</si>
  <si>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</si>
  <si>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</si>
  <si>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</si>
  <si>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</si>
  <si>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</si>
  <si>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</si>
  <si>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</si>
  <si>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</si>
  <si>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</si>
  <si>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</si>
  <si>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</si>
  <si>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</si>
  <si>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</si>
  <si>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</si>
  <si>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</si>
  <si>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</si>
  <si>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</si>
  <si>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</si>
  <si>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</si>
  <si>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</si>
  <si>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</si>
  <si>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</si>
  <si>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</si>
  <si>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</si>
  <si>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</si>
  <si>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</si>
  <si>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</si>
  <si>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</si>
  <si>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</si>
  <si>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</si>
  <si>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</si>
  <si>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</si>
  <si>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</si>
  <si>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</si>
  <si>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</si>
  <si>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</si>
  <si>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</si>
  <si>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</si>
  <si>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</si>
  <si>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</si>
  <si>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</si>
  <si>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</si>
  <si>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</si>
  <si>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</si>
  <si>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</si>
  <si>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</si>
  <si>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</si>
  <si>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</si>
  <si>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</si>
  <si>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</si>
  <si>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</si>
  <si>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</si>
  <si>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</si>
  <si>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</si>
  <si>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</si>
  <si>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</si>
  <si>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</si>
  <si>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</si>
  <si>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</si>
  <si>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</si>
  <si>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</si>
  <si>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</si>
  <si>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</si>
  <si>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</si>
  <si>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</si>
  <si>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</si>
  <si>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</si>
  <si>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</si>
  <si>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</si>
  <si>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</si>
  <si>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</si>
  <si>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</si>
  <si>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</si>
  <si>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</si>
  <si>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</si>
  <si>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</si>
  <si>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</si>
  <si>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</si>
  <si>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</si>
  <si>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</si>
  <si>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</si>
  <si>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</si>
  <si>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</si>
  <si>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</si>
  <si>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</si>
  <si>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</si>
  <si>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</si>
  <si>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</si>
  <si>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</si>
  <si>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</si>
  <si>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</si>
  <si>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</si>
  <si>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</si>
  <si>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</si>
  <si>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</si>
  <si>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</si>
  <si>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</si>
  <si>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</si>
  <si>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</si>
  <si>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</si>
  <si>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</si>
  <si>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</si>
  <si>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</si>
  <si>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</si>
  <si>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</si>
  <si>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</si>
  <si>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</si>
  <si>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</si>
  <si>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</si>
  <si>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</si>
  <si>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</si>
  <si>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</si>
  <si>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</si>
  <si>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</si>
  <si>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</si>
  <si>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</si>
  <si>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</si>
  <si>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</si>
  <si>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</si>
  <si>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</si>
  <si>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</si>
  <si>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</si>
  <si>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</si>
  <si>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</si>
  <si>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</si>
  <si>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</si>
  <si>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</si>
  <si>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</si>
  <si>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</si>
  <si>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</si>
  <si>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</si>
  <si>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</si>
  <si>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</si>
  <si>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</si>
  <si>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</si>
  <si>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</si>
  <si>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</si>
  <si>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</si>
  <si>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</si>
  <si>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</si>
  <si>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</si>
  <si>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</si>
  <si>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</si>
  <si>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</si>
  <si>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</si>
  <si>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</si>
  <si>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</si>
  <si>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</si>
  <si>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</si>
  <si>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</si>
  <si>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</si>
  <si>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</si>
  <si>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</si>
  <si>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</si>
  <si>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</si>
  <si>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</si>
  <si>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</si>
  <si>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</si>
  <si>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</si>
  <si>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</si>
  <si>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</si>
  <si>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</si>
  <si>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</si>
  <si>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</si>
  <si>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</si>
  <si>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</si>
  <si>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</si>
  <si>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</si>
  <si>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</si>
  <si>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</si>
  <si>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</si>
  <si>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</si>
  <si>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</si>
  <si>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</si>
  <si>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</si>
  <si>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</si>
  <si>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</si>
  <si>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</si>
  <si>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</si>
  <si>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</si>
  <si>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</si>
  <si>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</si>
  <si>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</si>
  <si>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</si>
  <si>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</si>
  <si>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</si>
  <si>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</si>
  <si>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</si>
  <si>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</si>
  <si>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</si>
  <si>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</si>
  <si>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</si>
  <si>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</si>
  <si>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</si>
  <si>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</si>
  <si>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</si>
  <si>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</si>
  <si>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</si>
  <si>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</si>
  <si>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</si>
  <si>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</si>
  <si>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</si>
  <si>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</si>
  <si>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</si>
  <si>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</si>
  <si>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</si>
  <si>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</si>
  <si>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</si>
  <si>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</si>
  <si>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</si>
  <si>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</si>
  <si>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</si>
  <si>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</si>
  <si>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</si>
  <si>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</si>
  <si>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</si>
  <si>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</si>
  <si>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</si>
  <si>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</si>
  <si>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</si>
  <si>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</si>
  <si>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</si>
  <si>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</si>
  <si>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</si>
  <si>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</si>
  <si>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</si>
  <si>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</si>
  <si>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</si>
  <si>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</si>
  <si>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</si>
  <si>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</si>
  <si>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</si>
  <si>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</si>
  <si>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</si>
  <si>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</si>
  <si>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</si>
  <si>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</si>
  <si>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</si>
  <si>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</si>
  <si>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</si>
  <si>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</si>
  <si>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</si>
  <si>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</si>
  <si>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</si>
  <si>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</si>
  <si>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</si>
  <si>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</si>
  <si>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</si>
  <si>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</si>
  <si>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</si>
  <si>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</si>
  <si>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</si>
  <si>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</si>
  <si>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</si>
  <si>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</si>
  <si>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</si>
  <si>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</si>
  <si>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</si>
  <si>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</si>
  <si>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</si>
  <si>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</si>
  <si>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</si>
  <si>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</si>
  <si>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</si>
  <si>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</si>
  <si>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</si>
  <si>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</si>
  <si>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</si>
  <si>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</si>
  <si>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</si>
  <si>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</si>
  <si>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</si>
  <si>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</si>
  <si>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</si>
  <si>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</si>
  <si>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</si>
  <si>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</si>
  <si>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</si>
  <si>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</si>
  <si>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</si>
  <si>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</si>
  <si>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</si>
  <si>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</si>
  <si>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</si>
  <si>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</si>
  <si>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</si>
  <si>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</si>
  <si>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</si>
  <si>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</si>
  <si>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</si>
  <si>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</si>
  <si>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</si>
  <si>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</si>
  <si>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</si>
  <si>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</si>
  <si>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</si>
  <si>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</si>
  <si>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</si>
  <si>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</si>
  <si>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</si>
  <si>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</si>
  <si>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</si>
  <si>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</si>
  <si>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</si>
  <si>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</si>
  <si>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</si>
  <si>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</si>
  <si>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</si>
  <si>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</si>
  <si>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</si>
  <si>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</si>
  <si>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</si>
  <si>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</si>
  <si>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</si>
  <si>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</si>
  <si>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</si>
  <si>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</si>
  <si>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</si>
  <si>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</si>
  <si>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</si>
  <si>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</si>
  <si>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</si>
  <si>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</si>
  <si>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</si>
  <si>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</si>
  <si>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</si>
  <si>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</si>
  <si>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</si>
  <si>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</si>
  <si>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</si>
  <si>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</si>
  <si>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</si>
  <si>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</si>
  <si>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</si>
  <si>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</si>
  <si>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</si>
  <si>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</si>
  <si>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</si>
  <si>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</si>
  <si>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</si>
  <si>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</si>
  <si>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</si>
  <si>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</si>
  <si>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</si>
  <si>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</si>
  <si>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</si>
  <si>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</si>
  <si>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</si>
  <si>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</si>
  <si>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</si>
  <si>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</si>
  <si>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</si>
  <si>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</si>
  <si>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</si>
  <si>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</si>
  <si>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</si>
  <si>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</si>
  <si>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</si>
  <si>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</si>
  <si>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</si>
  <si>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</si>
  <si>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</si>
  <si>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</si>
  <si>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</si>
  <si>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</si>
  <si>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</si>
  <si>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</si>
  <si>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</si>
  <si>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</si>
  <si>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</si>
  <si>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</si>
  <si>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</si>
  <si>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</si>
  <si>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</si>
  <si>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</si>
  <si>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</si>
  <si>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</si>
  <si>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</si>
  <si>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</si>
  <si>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</si>
  <si>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</si>
  <si>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</si>
  <si>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</si>
  <si>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</si>
  <si>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</si>
  <si>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</si>
  <si>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</si>
  <si>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</si>
  <si>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</si>
  <si>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</si>
  <si>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</si>
  <si>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</si>
  <si>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</si>
  <si>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</si>
  <si>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</si>
  <si>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</si>
  <si>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</si>
  <si>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</si>
  <si>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</si>
  <si>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</si>
  <si>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</si>
  <si>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</si>
  <si>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</si>
  <si>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</si>
  <si>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</si>
  <si>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</si>
  <si>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</si>
  <si>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</si>
  <si>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</si>
  <si>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</si>
  <si>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</si>
  <si>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</si>
  <si>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</si>
  <si>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</si>
  <si>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</si>
  <si>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</si>
  <si>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</si>
  <si>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</si>
  <si>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</si>
  <si>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</si>
  <si>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</si>
  <si>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</si>
  <si>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</si>
  <si>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</si>
  <si>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</si>
  <si>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</si>
  <si>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</si>
  <si>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</si>
  <si>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</si>
  <si>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</si>
  <si>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</si>
  <si>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</si>
  <si>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</si>
  <si>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</si>
  <si>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</si>
  <si>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</si>
  <si>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</si>
  <si>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</si>
  <si>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</si>
  <si>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</si>
  <si>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</si>
  <si>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</si>
  <si>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</si>
  <si>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</si>
  <si>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</si>
  <si>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</si>
  <si>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</si>
  <si>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</si>
  <si>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</si>
  <si>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</si>
  <si>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</si>
  <si>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</si>
  <si>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</si>
  <si>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</si>
  <si>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</si>
  <si>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</si>
  <si>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</si>
  <si>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</si>
  <si>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</si>
  <si>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</si>
  <si>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</si>
  <si>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</si>
  <si>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</si>
  <si>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</si>
  <si>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</si>
  <si>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</si>
  <si>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</si>
  <si>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</si>
  <si>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</si>
  <si>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</si>
  <si>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</si>
  <si>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</si>
  <si>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</si>
  <si>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</si>
  <si>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</si>
  <si>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</si>
  <si>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</si>
  <si>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</si>
  <si>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</si>
  <si>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</si>
  <si>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</si>
  <si>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</si>
  <si>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</si>
  <si>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</si>
  <si>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</si>
  <si>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</si>
  <si>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</si>
  <si>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</si>
  <si>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</si>
  <si>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</si>
  <si>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</si>
  <si>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</si>
  <si>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</si>
  <si>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</si>
  <si>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</si>
  <si>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</si>
  <si>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</si>
  <si>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</si>
  <si>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</si>
  <si>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</si>
  <si>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</si>
  <si>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</si>
  <si>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</si>
  <si>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</si>
  <si>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</si>
  <si>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</si>
  <si>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</si>
  <si>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</si>
  <si>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</si>
  <si>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</si>
  <si>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</si>
  <si>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</si>
  <si>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</si>
  <si>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</si>
  <si>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</si>
  <si>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</si>
  <si>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</si>
  <si>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</si>
  <si>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</si>
  <si>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</si>
  <si>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</si>
  <si>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</si>
  <si>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</si>
  <si>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</si>
  <si>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</si>
  <si>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</si>
  <si>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</si>
  <si>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</si>
  <si>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</si>
  <si>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</si>
  <si>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</si>
  <si>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</si>
  <si>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</si>
  <si>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</si>
  <si>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</si>
  <si>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</si>
  <si>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</si>
  <si>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</si>
  <si>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</si>
  <si>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</si>
  <si>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</si>
  <si>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</si>
  <si>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</si>
  <si>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</si>
  <si>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</si>
  <si>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</si>
  <si>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</si>
  <si>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</si>
  <si>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</si>
  <si>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</si>
  <si>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</si>
  <si>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</si>
  <si>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</si>
  <si>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</si>
  <si>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</si>
  <si>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</si>
  <si>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</si>
  <si>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</si>
  <si>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</si>
  <si>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</si>
  <si>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</si>
  <si>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</si>
  <si>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</si>
  <si>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</si>
  <si>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</si>
  <si>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</si>
  <si>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</si>
  <si>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</si>
  <si>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</si>
  <si>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</si>
  <si>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</si>
  <si>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</si>
  <si>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</si>
  <si>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</si>
  <si>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</si>
  <si>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</si>
  <si>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</si>
  <si>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</si>
  <si>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</si>
  <si>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</si>
  <si>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</si>
  <si>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</si>
  <si>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</si>
  <si>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</si>
  <si>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</si>
  <si>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</si>
  <si>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</si>
  <si>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</si>
  <si>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</si>
  <si>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</si>
  <si>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</si>
  <si>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</si>
  <si>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</si>
  <si>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</si>
  <si>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</si>
  <si>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</si>
  <si>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</si>
  <si>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</si>
  <si>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</si>
  <si>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</si>
  <si>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</si>
  <si>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</si>
  <si>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</si>
  <si>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</si>
  <si>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</si>
  <si>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</si>
  <si>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</si>
  <si>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</si>
  <si>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</si>
  <si>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</si>
  <si>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</si>
  <si>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</si>
  <si>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</si>
  <si>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</si>
  <si>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</si>
  <si>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</si>
  <si>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</si>
  <si>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</si>
  <si>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</si>
  <si>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</si>
  <si>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</si>
  <si>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</si>
  <si>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</si>
  <si>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</si>
  <si>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</si>
  <si>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</si>
  <si>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</si>
  <si>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</si>
  <si>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</si>
  <si>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</si>
  <si>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</si>
  <si>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</si>
  <si>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</si>
  <si>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</si>
  <si>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</si>
  <si>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</si>
  <si>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</si>
  <si>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</si>
  <si>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</si>
  <si>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</si>
  <si>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</si>
  <si>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</si>
  <si>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</si>
  <si>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</si>
  <si>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</si>
  <si>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</si>
  <si>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</si>
  <si>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</si>
  <si>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</si>
  <si>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</si>
  <si>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</si>
  <si>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</si>
  <si>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</si>
  <si>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</si>
  <si>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</si>
  <si>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</si>
  <si>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</si>
  <si>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</si>
  <si>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</si>
  <si>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</si>
  <si>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</si>
  <si>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</si>
  <si>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</si>
  <si>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</si>
  <si>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</si>
  <si>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</si>
  <si>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</si>
  <si>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</si>
  <si>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</si>
  <si>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</si>
  <si>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</si>
  <si>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</si>
  <si>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</si>
  <si>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</si>
  <si>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</si>
  <si>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</si>
  <si>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</si>
  <si>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</si>
  <si>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</si>
  <si>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</si>
  <si>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</si>
  <si>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</si>
  <si>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</si>
  <si>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</si>
  <si>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</si>
  <si>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</si>
  <si>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</si>
  <si>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</si>
  <si>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</si>
  <si>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</si>
  <si>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</si>
  <si>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</si>
  <si>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</si>
  <si>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</si>
  <si>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</si>
  <si>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</si>
  <si>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</si>
  <si>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</si>
  <si>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</si>
  <si>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</si>
  <si>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</si>
  <si>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</si>
  <si>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</si>
  <si>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</si>
  <si>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</si>
  <si>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</si>
  <si>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</si>
  <si>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</si>
  <si>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</si>
  <si>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</si>
  <si>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</si>
  <si>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</si>
  <si>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</si>
  <si>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</si>
  <si>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</si>
  <si>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</si>
  <si>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</si>
  <si>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</si>
  <si>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</si>
  <si>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</si>
  <si>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</si>
  <si>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</si>
  <si>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</si>
  <si>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</si>
  <si>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</si>
  <si>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</si>
  <si>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</si>
  <si>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</si>
  <si>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</si>
  <si>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</si>
  <si>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</si>
  <si>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</si>
  <si>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</si>
  <si>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</si>
  <si>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</si>
  <si>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</si>
  <si>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</si>
  <si>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</si>
  <si>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</si>
  <si>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</si>
  <si>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</si>
  <si>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</si>
  <si>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</si>
  <si>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</si>
  <si>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</si>
  <si>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</si>
  <si>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</si>
  <si>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</si>
  <si>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</si>
  <si>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</si>
  <si>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</si>
  <si>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</si>
  <si>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</si>
  <si>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</si>
  <si>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</si>
  <si>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</si>
  <si>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</si>
  <si>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</si>
  <si>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</si>
  <si>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</si>
  <si>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</si>
  <si>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</si>
  <si>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</si>
  <si>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</si>
  <si>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</si>
  <si>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</si>
  <si>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</si>
  <si>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</si>
  <si>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</si>
  <si>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</si>
  <si>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</si>
  <si>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</si>
  <si>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</si>
  <si>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</si>
  <si>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</si>
  <si>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</si>
  <si>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</si>
  <si>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</si>
  <si>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</si>
  <si>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</si>
  <si>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</si>
  <si>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</si>
  <si>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</si>
  <si>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</si>
  <si>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</si>
  <si>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</si>
  <si>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</si>
  <si>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</si>
  <si>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</si>
  <si>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</si>
  <si>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</si>
  <si>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</si>
  <si>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</si>
  <si>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</si>
  <si>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</si>
  <si>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</si>
  <si>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</si>
  <si>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</si>
  <si>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</si>
  <si>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</si>
  <si>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</si>
  <si>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</si>
  <si>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</si>
  <si>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</si>
  <si>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</si>
  <si>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</si>
  <si>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</si>
  <si>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</si>
  <si>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</si>
  <si>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</si>
  <si>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</si>
  <si>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</si>
  <si>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</si>
  <si>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</si>
  <si>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</si>
  <si>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</si>
  <si>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</si>
  <si>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</si>
  <si>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</si>
  <si>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</si>
  <si>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</si>
  <si>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</si>
  <si>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</si>
  <si>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</si>
  <si>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</si>
  <si>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</si>
  <si>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</si>
  <si>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</si>
  <si>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</si>
  <si>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</si>
  <si>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</si>
  <si>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</si>
  <si>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</si>
  <si>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</si>
  <si>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</si>
  <si>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</si>
  <si>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</si>
  <si>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</si>
  <si>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</si>
  <si>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</si>
  <si>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</si>
  <si>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</si>
  <si>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</si>
  <si>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</si>
  <si>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</si>
  <si>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</si>
  <si>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</si>
  <si>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</si>
  <si>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</si>
  <si>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</si>
  <si>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</si>
  <si>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</si>
  <si>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</si>
  <si>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</si>
  <si>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</si>
  <si>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</si>
  <si>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</si>
  <si>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</si>
  <si>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</si>
  <si>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</si>
  <si>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</si>
  <si>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</si>
  <si>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</si>
  <si>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</si>
  <si>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</si>
  <si>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</si>
  <si>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</si>
  <si>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</si>
  <si>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</si>
  <si>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</si>
  <si>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</si>
  <si>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</si>
  <si>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</si>
  <si>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</si>
  <si>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</si>
  <si>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</si>
  <si>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</si>
  <si>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</si>
  <si>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</si>
  <si>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</si>
  <si>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</si>
  <si>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</si>
  <si>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</si>
  <si>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</si>
  <si>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</si>
  <si>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</si>
  <si>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</si>
  <si>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</si>
  <si>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</si>
  <si>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</si>
  <si>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</si>
  <si>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</si>
  <si>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</si>
  <si>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</si>
  <si>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</si>
  <si>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</si>
  <si>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</si>
  <si>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</si>
  <si>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</si>
  <si>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</si>
  <si>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</si>
  <si>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</si>
  <si>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</si>
  <si>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</si>
  <si>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</si>
  <si>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</si>
  <si>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</si>
  <si>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</si>
  <si>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</si>
  <si>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</si>
  <si>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</si>
  <si>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</si>
  <si>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</si>
  <si>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</si>
  <si>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</si>
  <si>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</si>
  <si>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</si>
  <si>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</si>
  <si>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</si>
  <si>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</si>
  <si>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</si>
  <si>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</si>
  <si>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</si>
  <si>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</si>
  <si>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</si>
  <si>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</si>
  <si>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</si>
  <si>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</si>
  <si>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</si>
  <si>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</si>
  <si>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</si>
  <si>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</si>
  <si>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</si>
  <si>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</si>
  <si>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</si>
  <si>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</si>
  <si>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</si>
  <si>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</si>
  <si>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</si>
  <si>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</si>
  <si>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</si>
  <si>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</si>
  <si>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</si>
  <si>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</si>
  <si>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</si>
  <si>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</si>
  <si>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</si>
  <si>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</si>
  <si>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</si>
  <si>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</si>
  <si>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</si>
  <si>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</si>
  <si>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</si>
  <si>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</si>
  <si>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</si>
  <si>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</si>
  <si>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</si>
  <si>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</si>
  <si>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</si>
  <si>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</si>
  <si>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</si>
  <si>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</si>
  <si>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</si>
  <si>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</si>
  <si>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</si>
  <si>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</si>
  <si>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</si>
  <si>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</si>
  <si>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</si>
  <si>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</si>
  <si>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</si>
  <si>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</si>
  <si>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</si>
  <si>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</si>
  <si>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</si>
  <si>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</si>
  <si>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</si>
  <si>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</si>
  <si>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</si>
  <si>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</si>
  <si>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</si>
  <si>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</si>
  <si>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</si>
  <si>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</si>
  <si>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</si>
  <si>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</si>
  <si>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</si>
  <si>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</si>
  <si>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</si>
  <si>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</si>
  <si>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</si>
  <si>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</si>
  <si>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</si>
  <si>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</si>
  <si>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</si>
  <si>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</si>
  <si>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</si>
  <si>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</si>
  <si>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</si>
  <si>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</si>
  <si>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</si>
  <si>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</si>
  <si>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</si>
  <si>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</si>
  <si>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</si>
  <si>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</si>
  <si>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</si>
  <si>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</si>
  <si>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</si>
  <si>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</si>
  <si>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</si>
  <si>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</si>
  <si>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</si>
  <si>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</si>
  <si>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</si>
  <si>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</si>
  <si>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</si>
  <si>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</si>
  <si>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</si>
  <si>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</si>
  <si>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</si>
  <si>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</si>
  <si>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</si>
  <si>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</si>
  <si>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</si>
  <si>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</si>
  <si>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</si>
  <si>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</si>
  <si>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</si>
  <si>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</si>
  <si>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</si>
  <si>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</si>
  <si>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</si>
  <si>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</si>
  <si>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</si>
  <si>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</si>
  <si>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</si>
  <si>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</si>
  <si>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</si>
  <si>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</si>
  <si>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</si>
  <si>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</si>
  <si>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</si>
  <si>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</si>
  <si>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</si>
  <si>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</si>
  <si>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</si>
  <si>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</si>
  <si>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</si>
  <si>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</si>
  <si>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</si>
  <si>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</si>
  <si>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</si>
  <si>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</si>
  <si>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</si>
  <si>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</si>
  <si>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</si>
  <si>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</si>
  <si>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</si>
  <si>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</si>
  <si>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</si>
  <si>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</si>
  <si>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</si>
  <si>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</si>
  <si>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</si>
  <si>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</si>
  <si>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</si>
  <si>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</si>
  <si>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</si>
  <si>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</si>
  <si>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</si>
  <si>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</si>
  <si>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</si>
  <si>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</si>
  <si>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</si>
  <si>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</si>
  <si>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</si>
  <si>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</si>
  <si>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</si>
  <si>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</si>
  <si>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</si>
  <si>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</si>
  <si>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</si>
  <si>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</si>
  <si>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</si>
  <si>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</si>
  <si>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</si>
  <si>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</si>
  <si>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</si>
  <si>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</si>
  <si>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</si>
  <si>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</si>
  <si>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</si>
  <si>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</si>
  <si>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</si>
  <si>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</si>
  <si>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</si>
  <si>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</si>
  <si>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</si>
  <si>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</si>
  <si>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</si>
  <si>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</si>
  <si>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</si>
  <si>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</si>
  <si>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</si>
  <si>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</si>
  <si>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</si>
  <si>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</si>
  <si>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</si>
  <si>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</si>
  <si>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</si>
  <si>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</si>
  <si>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</si>
  <si>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</si>
  <si>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</si>
  <si>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</si>
  <si>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</si>
  <si>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</si>
  <si>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</si>
  <si>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</si>
  <si>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</si>
  <si>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</si>
  <si>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</si>
  <si>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</si>
  <si>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</si>
  <si>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</si>
  <si>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</si>
  <si>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</si>
  <si>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</si>
  <si>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</si>
  <si>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</si>
  <si>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</si>
  <si>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</si>
  <si>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</si>
  <si>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</si>
  <si>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</si>
  <si>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</si>
  <si>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</si>
  <si>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</si>
  <si>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</si>
  <si>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</si>
  <si>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</si>
  <si>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</si>
  <si>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</si>
  <si>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</si>
  <si>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</si>
  <si>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</si>
  <si>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</si>
  <si>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</si>
  <si>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</si>
  <si>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</si>
  <si>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</si>
  <si>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</si>
  <si>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</si>
  <si>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</si>
  <si>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</si>
  <si>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</si>
  <si>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</si>
  <si>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</si>
  <si>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</si>
  <si>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</si>
  <si>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</si>
  <si>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</si>
  <si>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</si>
  <si>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</si>
  <si>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</si>
  <si>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</si>
  <si>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</si>
  <si>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</si>
  <si>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</si>
  <si>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</si>
  <si>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</si>
  <si>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</si>
  <si>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</si>
  <si>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</si>
  <si>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</si>
  <si>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</si>
  <si>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</si>
  <si>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</si>
  <si>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</si>
  <si>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</si>
  <si>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</si>
  <si>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</si>
  <si>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</si>
  <si>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</si>
  <si>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</si>
  <si>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</si>
  <si>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</si>
  <si>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</si>
  <si>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</si>
  <si>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</si>
  <si>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</si>
  <si>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</si>
  <si>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</si>
  <si>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</si>
  <si>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</si>
  <si>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</si>
  <si>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</si>
  <si>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</si>
  <si>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</si>
  <si>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</si>
  <si>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</si>
  <si>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</si>
  <si>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</si>
  <si>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</si>
  <si>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</si>
  <si>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</si>
  <si>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</si>
  <si>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</si>
  <si>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</si>
  <si>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</si>
  <si>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</si>
  <si>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</si>
  <si>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</si>
  <si>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</si>
  <si>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</si>
  <si>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</si>
  <si>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</si>
  <si>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</si>
  <si>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</si>
  <si>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</si>
  <si>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</si>
  <si>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</si>
  <si>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</si>
  <si>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</si>
  <si>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</si>
  <si>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</si>
  <si>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</si>
  <si>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</si>
  <si>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</si>
  <si>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</si>
  <si>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</si>
  <si>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</si>
  <si>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</si>
  <si>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</si>
  <si>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</si>
  <si>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</si>
  <si>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</si>
  <si>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</si>
  <si>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</si>
  <si>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</si>
  <si>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</si>
  <si>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</si>
  <si>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</si>
  <si>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</si>
  <si>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</si>
  <si>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</si>
  <si>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</si>
  <si>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</si>
  <si>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</si>
  <si>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</si>
  <si>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</si>
  <si>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</si>
  <si>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</si>
  <si>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</si>
  <si>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</si>
  <si>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</si>
  <si>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</si>
  <si>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</si>
  <si>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</si>
  <si>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</si>
  <si>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</si>
  <si>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</si>
  <si>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</si>
  <si>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</si>
  <si>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</si>
  <si>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</si>
  <si>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</si>
  <si>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</si>
  <si>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</si>
  <si>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</si>
  <si>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</si>
  <si>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</si>
  <si>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</si>
  <si>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</si>
  <si>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</si>
  <si>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</si>
  <si>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</si>
  <si>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</si>
  <si>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</si>
  <si>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</si>
  <si>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</si>
  <si>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</si>
  <si>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</si>
  <si>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</si>
  <si>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</si>
  <si>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</si>
  <si>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</si>
  <si>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</si>
  <si>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</si>
  <si>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</si>
  <si>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</si>
  <si>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</si>
  <si>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</si>
  <si>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</si>
  <si>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</si>
  <si>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</si>
  <si>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</si>
  <si>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</si>
  <si>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</si>
  <si>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</si>
  <si>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</si>
  <si>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</si>
  <si>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</si>
  <si>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</si>
  <si>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</si>
  <si>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</si>
  <si>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</si>
  <si>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</si>
  <si>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</si>
  <si>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</si>
  <si>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</si>
  <si>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</si>
  <si>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</si>
  <si>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</si>
  <si>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</si>
  <si>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</si>
  <si>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</si>
  <si>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</si>
  <si>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</si>
  <si>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</si>
  <si>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</si>
  <si>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</si>
  <si>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</si>
  <si>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</si>
  <si>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</si>
  <si>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</si>
  <si>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</si>
  <si>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</si>
  <si>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</si>
  <si>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</si>
  <si>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</si>
  <si>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</si>
  <si>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</si>
  <si>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</si>
  <si>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</si>
  <si>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</si>
  <si>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</si>
  <si>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</si>
  <si>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</si>
  <si>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</si>
  <si>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</si>
  <si>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</si>
  <si>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</si>
  <si>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</si>
  <si>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</si>
  <si>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</si>
  <si>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</si>
  <si>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</si>
  <si>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</si>
  <si>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</si>
  <si>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</si>
  <si>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</si>
  <si>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</si>
  <si>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</si>
  <si>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</si>
  <si>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</si>
  <si>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</si>
  <si>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</si>
  <si>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</si>
  <si>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</si>
  <si>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</si>
  <si>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</si>
  <si>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</si>
  <si>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</si>
  <si>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</si>
  <si>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</si>
  <si>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</si>
  <si>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</si>
  <si>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</si>
  <si>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</si>
  <si>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</si>
  <si>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</si>
  <si>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</si>
  <si>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</si>
  <si>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</si>
  <si>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</si>
  <si>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</si>
  <si>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</si>
  <si>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</si>
  <si>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</si>
  <si>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</si>
  <si>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</si>
  <si>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</si>
  <si>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</si>
  <si>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</si>
  <si>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</si>
  <si>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</si>
  <si>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</si>
  <si>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</si>
  <si>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</si>
  <si>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</si>
  <si>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</si>
  <si>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</si>
  <si>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</si>
  <si>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</si>
  <si>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</si>
  <si>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</si>
  <si>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</si>
  <si>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</si>
  <si>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</si>
  <si>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</si>
  <si>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</si>
  <si>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</si>
  <si>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</si>
  <si>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</si>
  <si>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</si>
  <si>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</si>
  <si>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</si>
  <si>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</si>
  <si>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</si>
  <si>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</si>
  <si>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</si>
  <si>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</si>
  <si>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</si>
  <si>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</si>
  <si>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</si>
  <si>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</si>
  <si>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</si>
  <si>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</si>
  <si>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</si>
  <si>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</si>
  <si>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</si>
  <si>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</si>
  <si>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</si>
  <si>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</si>
  <si>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</si>
  <si>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</si>
  <si>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</si>
  <si>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</si>
  <si>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</si>
  <si>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</si>
  <si>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</si>
  <si>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</si>
  <si>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</si>
  <si>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</si>
  <si>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</si>
  <si>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</si>
  <si>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</si>
  <si>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</si>
  <si>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</si>
  <si>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</si>
  <si>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</si>
  <si>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</si>
  <si>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</si>
  <si>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</si>
  <si>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</si>
  <si>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</si>
  <si>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</si>
  <si>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</si>
  <si>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</si>
  <si>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</si>
  <si>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</si>
  <si>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</si>
  <si>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</si>
  <si>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</si>
  <si>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</si>
  <si>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</si>
  <si>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</si>
  <si>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</si>
  <si>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</si>
  <si>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</si>
  <si>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</si>
  <si>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</si>
  <si>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</si>
  <si>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</si>
  <si>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</si>
  <si>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</si>
  <si>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</si>
  <si>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</si>
  <si>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</si>
  <si>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</si>
  <si>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</si>
  <si>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</si>
  <si>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</si>
  <si>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</si>
  <si>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</si>
  <si>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</si>
  <si>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</si>
  <si>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</si>
  <si>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</si>
  <si>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</si>
  <si>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</si>
  <si>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</si>
  <si>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</si>
  <si>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</si>
  <si>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</si>
  <si>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</si>
  <si>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</si>
  <si>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</si>
  <si>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</si>
  <si>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</si>
  <si>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</si>
  <si>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</si>
  <si>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</si>
  <si>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</si>
  <si>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</si>
  <si>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</si>
  <si>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</si>
  <si>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</si>
  <si>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</si>
  <si>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</si>
  <si>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</si>
  <si>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</si>
  <si>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</si>
  <si>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</si>
  <si>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</si>
  <si>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</si>
  <si>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</si>
  <si>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</si>
  <si>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</si>
  <si>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</si>
  <si>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</si>
  <si>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</si>
  <si>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</si>
  <si>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</si>
  <si>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</si>
  <si>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</si>
  <si>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</si>
  <si>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</si>
  <si>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</si>
  <si>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</si>
  <si>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</si>
  <si>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</si>
  <si>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</si>
  <si>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</si>
  <si>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</si>
  <si>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</si>
  <si>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</si>
  <si>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</si>
  <si>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</si>
  <si>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</si>
  <si>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</si>
  <si>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</si>
  <si>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</si>
  <si>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</si>
  <si>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</si>
  <si>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</si>
  <si>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</si>
  <si>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</si>
  <si>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</si>
  <si>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</si>
  <si>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</si>
  <si>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</si>
  <si>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</si>
  <si>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</si>
  <si>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</si>
  <si>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</si>
  <si>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</si>
  <si>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</si>
  <si>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</si>
  <si>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</si>
  <si>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</si>
  <si>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</si>
  <si>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</si>
  <si>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</si>
  <si>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</si>
  <si>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</si>
  <si>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</si>
  <si>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</si>
  <si>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</si>
  <si>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</si>
  <si>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</si>
  <si>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</si>
  <si>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</si>
  <si>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</si>
  <si>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</si>
  <si>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</si>
  <si>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</si>
  <si>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</si>
  <si>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</si>
  <si>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</si>
  <si>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</si>
  <si>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</si>
  <si>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</si>
  <si>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</si>
  <si>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</si>
  <si>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</si>
  <si>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</si>
  <si>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</si>
  <si>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</si>
  <si>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</si>
  <si>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</si>
  <si>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</si>
  <si>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</si>
  <si>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</si>
  <si>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</si>
  <si>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</si>
  <si>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</si>
  <si>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</si>
  <si>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</si>
  <si>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</si>
  <si>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</si>
  <si>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</si>
  <si>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</si>
  <si>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</si>
  <si>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</si>
  <si>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</si>
  <si>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</si>
  <si>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</si>
  <si>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</si>
  <si>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</si>
  <si>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</si>
  <si>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</si>
  <si>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</si>
  <si>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</si>
  <si>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</si>
  <si>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</si>
  <si>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</si>
  <si>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</si>
  <si>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</si>
  <si>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</si>
  <si>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</si>
  <si>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</si>
  <si>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</si>
  <si>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</si>
  <si>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</si>
  <si>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</si>
  <si>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</si>
  <si>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</si>
  <si>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</si>
  <si>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</si>
  <si>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</si>
  <si>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</si>
  <si>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</si>
  <si>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</si>
  <si>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</si>
  <si>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</si>
  <si>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</si>
  <si>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</si>
  <si>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</si>
  <si>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</si>
  <si>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</si>
  <si>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</si>
  <si>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</si>
  <si>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</si>
  <si>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</si>
  <si>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</si>
  <si>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</si>
  <si>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</si>
  <si>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</si>
  <si>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</si>
  <si>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</si>
  <si>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</si>
  <si>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</si>
  <si>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</si>
  <si>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</si>
  <si>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</si>
  <si>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</si>
  <si>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</si>
  <si>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</si>
  <si>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</si>
  <si>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</si>
  <si>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</si>
  <si>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</si>
  <si>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</si>
  <si>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</si>
  <si>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</si>
  <si>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</si>
  <si>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</si>
  <si>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</si>
  <si>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</si>
  <si>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</si>
  <si>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</si>
  <si>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</si>
  <si>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</si>
  <si>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</si>
  <si>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</si>
  <si>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</si>
  <si>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</si>
  <si>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</si>
  <si>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</si>
  <si>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</si>
  <si>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</si>
  <si>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</si>
  <si>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</si>
  <si>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</si>
  <si>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</si>
  <si>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</si>
  <si>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</si>
  <si>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</si>
  <si>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</si>
  <si>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</si>
  <si>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</si>
  <si>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</si>
  <si>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</si>
  <si>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</si>
  <si>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</si>
  <si>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</si>
  <si>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</si>
  <si>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</si>
  <si>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</si>
  <si>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</si>
  <si>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</si>
  <si>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</si>
  <si>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</si>
  <si>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</si>
  <si>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</si>
  <si>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</si>
  <si>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</si>
  <si>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</si>
  <si>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</si>
  <si>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</si>
  <si>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</si>
  <si>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</si>
  <si>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</si>
  <si>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</si>
  <si>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</si>
  <si>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</si>
  <si>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</si>
  <si>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</si>
  <si>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</si>
  <si>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</si>
  <si>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</si>
  <si>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</si>
  <si>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</si>
  <si>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</si>
  <si>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</si>
  <si>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</si>
  <si>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</si>
  <si>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</si>
  <si>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</si>
  <si>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</si>
  <si>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</si>
  <si>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</si>
  <si>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</si>
  <si>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</si>
  <si>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</si>
  <si>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</si>
  <si>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</si>
  <si>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</si>
  <si>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</si>
  <si>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</si>
  <si>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</si>
  <si>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</si>
  <si>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</si>
  <si>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</si>
  <si>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</si>
  <si>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</si>
  <si>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</si>
  <si>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</si>
  <si>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</si>
  <si>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</si>
  <si>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</si>
  <si>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</si>
  <si>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</si>
  <si>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</si>
  <si>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</si>
  <si>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</si>
  <si>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</si>
  <si>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</si>
  <si>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</si>
  <si>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</si>
  <si>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</si>
  <si>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</si>
  <si>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</si>
  <si>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</si>
  <si>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</si>
  <si>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</si>
  <si>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</si>
  <si>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</si>
  <si>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</si>
  <si>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</si>
  <si>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</si>
  <si>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</si>
  <si>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</si>
  <si>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</si>
  <si>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</si>
  <si>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</si>
  <si>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</si>
  <si>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</si>
  <si>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</si>
  <si>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</si>
  <si>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</si>
  <si>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</si>
  <si>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</si>
  <si>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</si>
  <si>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</si>
  <si>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</si>
  <si>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</si>
  <si>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</si>
  <si>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</si>
  <si>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</si>
  <si>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</si>
  <si>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</si>
  <si>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</si>
  <si>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</si>
  <si>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</si>
  <si>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</si>
  <si>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</si>
  <si>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</si>
  <si>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</si>
  <si>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</si>
  <si>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</si>
  <si>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</si>
  <si>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</si>
  <si>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</si>
  <si>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</si>
  <si>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</si>
  <si>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</si>
  <si>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</si>
  <si>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</si>
  <si>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</si>
  <si>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</si>
  <si>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</si>
  <si>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</si>
  <si>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</si>
  <si>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</si>
  <si>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</si>
  <si>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</si>
  <si>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</si>
  <si>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</si>
  <si>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</si>
  <si>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</si>
  <si>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</si>
  <si>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</si>
  <si>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</si>
  <si>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</si>
  <si>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</si>
  <si>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</si>
  <si>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</si>
  <si>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</si>
  <si>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</si>
  <si>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</si>
  <si>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</si>
  <si>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</si>
  <si>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</si>
  <si>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</si>
  <si>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</si>
  <si>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</si>
  <si>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</si>
  <si>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</si>
  <si>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</si>
  <si>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</si>
  <si>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</si>
  <si>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</si>
  <si>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</si>
  <si>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</si>
  <si>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</si>
  <si>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</si>
  <si>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</si>
  <si>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</si>
  <si>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</si>
  <si>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</si>
  <si>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</si>
  <si>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</si>
  <si>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</si>
  <si>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</si>
  <si>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</si>
  <si>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</si>
  <si>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</si>
  <si>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</si>
  <si>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</si>
  <si>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</si>
  <si>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</si>
  <si>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</si>
  <si>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</si>
  <si>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</si>
  <si>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</si>
  <si>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</si>
  <si>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</si>
  <si>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</si>
  <si>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</si>
  <si>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</si>
  <si>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</si>
  <si>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</si>
  <si>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</si>
  <si>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</si>
  <si>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</si>
  <si>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</si>
  <si>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</si>
  <si>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</si>
  <si>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</si>
  <si>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</si>
  <si>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</si>
  <si>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</si>
  <si>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</si>
  <si>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</si>
  <si>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</si>
  <si>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</si>
  <si>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</si>
  <si>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</si>
  <si>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</si>
  <si>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</si>
  <si>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</si>
  <si>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</si>
  <si>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</si>
  <si>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</si>
  <si>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</si>
  <si>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</si>
  <si>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</si>
  <si>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</si>
  <si>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</si>
  <si>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</si>
  <si>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</si>
  <si>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</si>
  <si>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</si>
  <si>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</si>
  <si>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</si>
  <si>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</si>
  <si>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</si>
  <si>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</si>
  <si>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</si>
  <si>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</si>
  <si>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</si>
  <si>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</si>
  <si>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</si>
  <si>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</si>
  <si>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</si>
  <si>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</si>
  <si>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</si>
  <si>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</si>
  <si>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</si>
  <si>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</si>
  <si>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</si>
  <si>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</si>
  <si>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</si>
  <si>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</si>
  <si>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</si>
  <si>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</si>
  <si>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</si>
  <si>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</si>
  <si>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</si>
  <si>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</si>
  <si>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</si>
  <si>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</si>
  <si>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</si>
  <si>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</si>
  <si>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</si>
  <si>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</si>
  <si>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</si>
  <si>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</si>
  <si>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</si>
  <si>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</si>
  <si>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</si>
  <si>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</si>
  <si>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</si>
  <si>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</si>
  <si>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</si>
  <si>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</si>
  <si>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</si>
  <si>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</si>
  <si>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</si>
  <si>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</si>
  <si>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</si>
  <si>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</si>
  <si>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</si>
  <si>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</si>
  <si>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</si>
  <si>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</si>
  <si>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</si>
  <si>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</si>
  <si>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</si>
  <si>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</si>
  <si>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</si>
  <si>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</si>
  <si>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</si>
  <si>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</si>
  <si>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</si>
  <si>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</si>
  <si>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</si>
  <si>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</si>
  <si>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</si>
  <si>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</si>
  <si>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</si>
  <si>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</si>
  <si>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</si>
  <si>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</si>
  <si>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</si>
  <si>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</si>
  <si>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</si>
  <si>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</si>
  <si>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</si>
  <si>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</si>
  <si>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</si>
  <si>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</si>
  <si>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</si>
  <si>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</si>
  <si>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</si>
  <si>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</si>
  <si>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</si>
  <si>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</si>
  <si>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</si>
  <si>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</si>
  <si>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</si>
  <si>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</si>
  <si>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</si>
  <si>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</si>
  <si>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</si>
  <si>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</si>
  <si>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</si>
  <si>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</si>
  <si>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</si>
  <si>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</si>
  <si>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</si>
  <si>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</si>
  <si>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</si>
  <si>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</si>
  <si>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</si>
  <si>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</si>
  <si>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</si>
  <si>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</si>
  <si>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</si>
  <si>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</si>
  <si>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</si>
  <si>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</si>
  <si>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</si>
  <si>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</si>
  <si>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</si>
  <si>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</si>
  <si>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</si>
  <si>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</si>
  <si>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</si>
  <si>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</si>
  <si>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</si>
  <si>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</si>
  <si>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</si>
  <si>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</si>
  <si>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</si>
  <si>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</si>
  <si>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</si>
  <si>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</si>
  <si>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</si>
  <si>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</si>
  <si>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</si>
  <si>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</si>
  <si>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</si>
  <si>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</si>
  <si>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</si>
  <si>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</si>
  <si>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</si>
  <si>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</si>
  <si>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</si>
  <si>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</si>
  <si>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</si>
  <si>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</si>
  <si>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</si>
  <si>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</si>
  <si>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</si>
  <si>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</si>
  <si>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</si>
  <si>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</si>
  <si>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</si>
  <si>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</si>
  <si>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</si>
  <si>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</si>
  <si>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</si>
  <si>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</si>
  <si>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</si>
  <si>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</si>
  <si>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</si>
  <si>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</si>
  <si>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</si>
  <si>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</si>
  <si>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</si>
  <si>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</si>
  <si>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</si>
  <si>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</si>
  <si>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</si>
  <si>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</si>
  <si>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</si>
  <si>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</si>
  <si>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</si>
  <si>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</si>
  <si>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</si>
  <si>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</si>
  <si>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</si>
  <si>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</si>
  <si>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</si>
  <si>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</si>
  <si>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</si>
  <si>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</si>
  <si>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</si>
  <si>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</si>
  <si>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</si>
  <si>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</si>
  <si>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</si>
  <si>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</si>
  <si>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</si>
  <si>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</si>
  <si>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</si>
  <si>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</si>
  <si>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</si>
  <si>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</si>
  <si>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</si>
  <si>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</si>
  <si>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</si>
  <si>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</si>
  <si>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</si>
  <si>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</si>
  <si>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</si>
  <si>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</si>
  <si>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</si>
  <si>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</si>
  <si>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</si>
  <si>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</si>
  <si>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</si>
  <si>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</si>
  <si>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</si>
  <si>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</si>
  <si>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</si>
  <si>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</si>
  <si>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</si>
  <si>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</si>
  <si>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</si>
  <si>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</si>
  <si>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</si>
  <si>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</si>
  <si>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</si>
  <si>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</si>
  <si>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</si>
  <si>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</si>
  <si>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</si>
  <si>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</si>
  <si>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</si>
  <si>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</si>
  <si>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</si>
  <si>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</si>
  <si>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</si>
  <si>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</si>
  <si>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</si>
  <si>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</si>
  <si>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</si>
  <si>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</si>
  <si>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</si>
  <si>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</si>
  <si>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</si>
  <si>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</si>
  <si>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</si>
  <si>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</si>
  <si>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</si>
  <si>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</si>
  <si>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</si>
  <si>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</si>
  <si>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</si>
  <si>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</si>
  <si>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</si>
  <si>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</si>
  <si>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</si>
  <si>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</si>
  <si>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</si>
  <si>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</si>
  <si>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</si>
  <si>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</si>
  <si>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</si>
  <si>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</si>
  <si>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</si>
  <si>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</si>
  <si>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</si>
  <si>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</si>
  <si>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</si>
  <si>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</si>
  <si>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</si>
  <si>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</si>
  <si>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</si>
  <si>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</si>
  <si>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</si>
  <si>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</si>
  <si>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</si>
  <si>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</si>
  <si>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</si>
  <si>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</si>
  <si>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</si>
  <si>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</si>
  <si>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</si>
  <si>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</si>
  <si>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</si>
  <si>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</si>
  <si>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</si>
  <si>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</si>
  <si>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</si>
  <si>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</si>
  <si>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</si>
  <si>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</si>
  <si>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</si>
  <si>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</si>
  <si>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</si>
  <si>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</si>
  <si>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</si>
  <si>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</si>
  <si>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</si>
  <si>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</si>
  <si>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</si>
  <si>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</si>
  <si>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</si>
  <si>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</si>
  <si>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</si>
  <si>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</si>
  <si>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</si>
  <si>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</si>
  <si>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</si>
  <si>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</si>
  <si>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</si>
  <si>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</si>
  <si>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</si>
  <si>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</si>
  <si>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</si>
  <si>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</si>
  <si>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</si>
  <si>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</si>
  <si>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</si>
  <si>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</si>
  <si>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</si>
  <si>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</si>
  <si>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</si>
  <si>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</si>
  <si>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</si>
  <si>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</si>
  <si>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</si>
  <si>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</si>
  <si>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</si>
  <si>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</si>
  <si>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</si>
  <si>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</si>
  <si>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</si>
  <si>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</si>
  <si>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</si>
  <si>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</si>
  <si>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</si>
  <si>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</si>
  <si>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</si>
  <si>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</si>
  <si>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</si>
  <si>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</si>
  <si>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</si>
  <si>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</si>
  <si>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</si>
  <si>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</si>
  <si>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</si>
  <si>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</si>
  <si>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</si>
  <si>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</si>
  <si>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</si>
  <si>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</si>
  <si>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</si>
  <si>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</si>
  <si>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</si>
  <si>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</si>
  <si>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</si>
  <si>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</si>
  <si>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</si>
  <si>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</si>
  <si>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</si>
  <si>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</si>
  <si>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</si>
  <si>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</si>
  <si>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</si>
  <si>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</si>
  <si>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</si>
  <si>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</si>
  <si>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</si>
  <si>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</si>
  <si>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</si>
  <si>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</si>
  <si>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</si>
  <si>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</si>
  <si>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</si>
  <si>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</si>
  <si>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</si>
  <si>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</si>
  <si>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</si>
  <si>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</si>
  <si>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</si>
  <si>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</si>
  <si>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</si>
  <si>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</si>
  <si>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</si>
  <si>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</si>
  <si>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</si>
  <si>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</si>
  <si>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</si>
  <si>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</si>
  <si>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</si>
  <si>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</si>
  <si>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</si>
  <si>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</si>
  <si>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</si>
  <si>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</si>
  <si>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</si>
  <si>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</si>
  <si>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</si>
  <si>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</si>
  <si>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</si>
  <si>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</si>
  <si>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</si>
  <si>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</si>
  <si>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</si>
  <si>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</si>
  <si>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</si>
  <si>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</si>
  <si>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</si>
  <si>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</si>
  <si>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</si>
  <si>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</si>
  <si>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</si>
  <si>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</si>
  <si>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</si>
  <si>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</si>
  <si>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</si>
  <si>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</si>
  <si>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</si>
  <si>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</si>
  <si>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</si>
  <si>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</si>
  <si>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</si>
  <si>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</si>
  <si>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</si>
  <si>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</si>
  <si>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</si>
  <si>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</si>
  <si>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</si>
  <si>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</si>
  <si>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</si>
  <si>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</si>
  <si>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</si>
  <si>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</si>
  <si>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</si>
  <si>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</si>
  <si>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</si>
  <si>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</si>
  <si>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</si>
  <si>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</si>
  <si>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</si>
  <si>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</si>
  <si>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</si>
  <si>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</si>
  <si>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</si>
  <si>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</si>
  <si>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</si>
  <si>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</si>
  <si>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</si>
  <si>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</si>
  <si>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</si>
  <si>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</si>
  <si>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</si>
  <si>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</si>
  <si>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</si>
  <si>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</si>
  <si>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</si>
  <si>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</si>
  <si>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</si>
  <si>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</si>
  <si>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</si>
  <si>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</si>
  <si>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</si>
  <si>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</si>
  <si>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</si>
  <si>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</si>
  <si>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</si>
  <si>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</si>
  <si>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</si>
  <si>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</si>
  <si>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</si>
  <si>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</si>
  <si>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</si>
  <si>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</si>
  <si>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</si>
  <si>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</si>
  <si>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</si>
  <si>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</si>
  <si>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</si>
  <si>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</si>
  <si>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</si>
  <si>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</si>
  <si>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</si>
  <si>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</si>
  <si>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</si>
  <si>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</si>
  <si>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</si>
  <si>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</si>
  <si>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</si>
  <si>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</si>
  <si>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</si>
  <si>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</si>
  <si>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</si>
  <si>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</si>
  <si>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</si>
  <si>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</si>
  <si>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</si>
  <si>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</si>
  <si>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</si>
  <si>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</si>
  <si>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</si>
  <si>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</si>
  <si>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</si>
  <si>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</si>
  <si>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</si>
  <si>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</si>
  <si>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</si>
  <si>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</si>
  <si>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</si>
  <si>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</si>
  <si>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</si>
  <si>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</si>
  <si>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</si>
  <si>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</si>
  <si>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</si>
  <si>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</si>
  <si>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</si>
  <si>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</si>
  <si>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</si>
  <si>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</si>
  <si>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</si>
  <si>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</si>
  <si>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</si>
  <si>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</si>
  <si>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</si>
  <si>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</si>
  <si>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</si>
  <si>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</si>
  <si>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</si>
  <si>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</si>
  <si>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</si>
  <si>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</si>
  <si>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</si>
  <si>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</si>
  <si>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</si>
  <si>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</si>
  <si>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</si>
  <si>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</si>
  <si>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</si>
  <si>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</si>
  <si>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</si>
  <si>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</si>
  <si>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</si>
  <si>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</si>
  <si>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</si>
  <si>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</si>
  <si>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</si>
  <si>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</si>
  <si>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</si>
  <si>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</si>
  <si>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</si>
  <si>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</si>
  <si>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</si>
  <si>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</si>
  <si>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</si>
  <si>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</si>
  <si>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</si>
  <si>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</si>
  <si>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</si>
  <si>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</si>
  <si>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</si>
  <si>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</si>
  <si>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</si>
  <si>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</si>
  <si>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</si>
  <si>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</si>
  <si>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</si>
  <si>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</si>
  <si>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</si>
  <si>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</si>
  <si>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</si>
  <si>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</si>
  <si>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</si>
  <si>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</si>
  <si>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</si>
  <si>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</si>
  <si>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</si>
  <si>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</si>
  <si>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</si>
  <si>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</si>
  <si>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</si>
  <si>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</si>
  <si>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</si>
  <si>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</si>
  <si>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</si>
  <si>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</si>
  <si>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</si>
  <si>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</si>
  <si>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</si>
  <si>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</si>
  <si>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</si>
  <si>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</si>
  <si>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</si>
  <si>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</si>
  <si>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</si>
  <si>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</si>
  <si>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</si>
  <si>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</si>
  <si>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</si>
  <si>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</si>
  <si>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</si>
  <si>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</si>
  <si>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</si>
  <si>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</si>
  <si>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</si>
  <si>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</si>
  <si>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</si>
  <si>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</si>
  <si>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</si>
  <si>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</si>
  <si>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</si>
  <si>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</si>
  <si>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</si>
  <si>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</si>
  <si>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</si>
  <si>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</si>
  <si>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</si>
  <si>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</si>
  <si>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</si>
  <si>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</si>
  <si>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</si>
  <si>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</si>
  <si>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</si>
  <si>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</si>
  <si>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</si>
  <si>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</si>
  <si>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</si>
  <si>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</si>
  <si>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</si>
  <si>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</si>
  <si>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</si>
  <si>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</si>
  <si>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</si>
  <si>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</si>
  <si>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</si>
  <si>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</si>
  <si>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</si>
  <si>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</si>
  <si>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</si>
  <si>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</si>
  <si>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</si>
  <si>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</si>
  <si>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</si>
  <si>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</si>
  <si>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</si>
  <si>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</si>
  <si>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</si>
  <si>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</si>
  <si>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</si>
  <si>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</si>
  <si>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</si>
  <si>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</si>
  <si>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</si>
  <si>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</si>
  <si>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</si>
  <si>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</si>
  <si>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</si>
  <si>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</si>
  <si>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</si>
  <si>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</si>
  <si>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</si>
  <si>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</si>
  <si>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</si>
  <si>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</si>
  <si>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</si>
  <si>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</si>
  <si>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</si>
  <si>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</si>
  <si>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</si>
  <si>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</si>
  <si>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</si>
  <si>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</si>
  <si>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</si>
  <si>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</si>
  <si>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</si>
  <si>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</si>
  <si>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</si>
  <si>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</si>
  <si>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</si>
  <si>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</si>
  <si>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</si>
  <si>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</si>
  <si>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</si>
  <si>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</si>
  <si>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</si>
  <si>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</si>
  <si>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</si>
  <si>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</si>
  <si>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</si>
  <si>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</si>
  <si>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</si>
  <si>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</si>
  <si>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</si>
  <si>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</si>
  <si>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</si>
  <si>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</si>
  <si>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</si>
  <si>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</si>
  <si>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</si>
  <si>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</si>
  <si>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</si>
  <si>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</si>
  <si>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</si>
  <si>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</si>
  <si>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</si>
  <si>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</si>
  <si>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</si>
  <si>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</si>
  <si>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</si>
  <si>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</si>
  <si>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</si>
  <si>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</si>
  <si>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</si>
  <si>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</si>
  <si>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</si>
  <si>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</si>
  <si>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</si>
  <si>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</si>
  <si>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</si>
  <si>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</si>
  <si>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</si>
  <si>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</si>
  <si>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</si>
  <si>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</si>
  <si>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</si>
  <si>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</si>
  <si>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</si>
  <si>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</si>
  <si>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</si>
  <si>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</si>
  <si>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</si>
  <si>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</si>
  <si>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</si>
  <si>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</si>
  <si>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</si>
  <si>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</si>
  <si>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</si>
  <si>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</si>
  <si>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</si>
  <si>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</si>
  <si>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</si>
  <si>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</si>
  <si>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</si>
  <si>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</si>
  <si>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</si>
  <si>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</si>
  <si>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</si>
  <si>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</si>
  <si>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</si>
  <si>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</si>
  <si>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</si>
  <si>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</si>
  <si>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</si>
  <si>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</si>
  <si>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</si>
  <si>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</si>
  <si>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</si>
  <si>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</si>
  <si>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</si>
  <si>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</si>
  <si>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</si>
  <si>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</si>
  <si>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</si>
  <si>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</si>
  <si>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</si>
  <si>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</si>
  <si>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</si>
  <si>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</si>
  <si>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</si>
  <si>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</si>
  <si>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</si>
  <si>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</si>
  <si>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</si>
  <si>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</si>
  <si>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</si>
  <si>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</si>
  <si>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</si>
  <si>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</si>
  <si>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</si>
  <si>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</si>
  <si>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</si>
  <si>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</si>
  <si>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</si>
  <si>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</si>
  <si>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</si>
  <si>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</si>
  <si>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</si>
  <si>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</si>
  <si>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</si>
  <si>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</si>
  <si>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</si>
  <si>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</si>
  <si>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</si>
  <si>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</si>
  <si>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</si>
  <si>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</si>
  <si>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</si>
  <si>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</si>
  <si>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</si>
  <si>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</si>
  <si>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</si>
  <si>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</si>
  <si>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</si>
  <si>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</si>
  <si>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</si>
  <si>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</si>
  <si>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</si>
  <si>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</si>
  <si>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</si>
  <si>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</si>
  <si>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</si>
  <si>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</si>
  <si>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</si>
  <si>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</si>
  <si>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</si>
  <si>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</si>
  <si>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</si>
  <si>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</si>
  <si>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</si>
  <si>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</si>
  <si>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</si>
  <si>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</si>
  <si>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</si>
  <si>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</si>
  <si>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</si>
  <si>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</si>
  <si>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</si>
  <si>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</si>
  <si>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</si>
  <si>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</si>
  <si>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</si>
  <si>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</si>
  <si>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</si>
  <si>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</si>
  <si>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</si>
  <si>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</si>
  <si>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</si>
  <si>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</si>
  <si>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</si>
  <si>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</si>
  <si>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</si>
  <si>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</si>
  <si>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</si>
  <si>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</si>
  <si>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</si>
  <si>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</si>
  <si>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</si>
  <si>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</si>
  <si>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</si>
  <si>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</si>
  <si>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</si>
  <si>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</si>
  <si>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</si>
  <si>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</si>
  <si>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</si>
  <si>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</si>
  <si>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</si>
  <si>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</si>
  <si>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</si>
  <si>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</si>
  <si>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</si>
  <si>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</si>
  <si>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</si>
  <si>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</si>
  <si>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</si>
  <si>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</si>
  <si>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</si>
  <si>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</si>
  <si>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</si>
  <si>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</si>
  <si>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</si>
  <si>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</si>
  <si>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</si>
  <si>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</si>
  <si>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</si>
  <si>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</si>
  <si>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</si>
  <si>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</si>
  <si>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</si>
  <si>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</si>
  <si>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</si>
  <si>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</si>
  <si>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</si>
  <si>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</si>
  <si>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</si>
  <si>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</si>
  <si>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</si>
  <si>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</si>
  <si>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</si>
  <si>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</si>
  <si>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</si>
  <si>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</si>
  <si>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</si>
  <si>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</si>
  <si>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</si>
  <si>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</si>
  <si>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</si>
  <si>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</si>
  <si>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</si>
  <si>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</si>
  <si>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</si>
  <si>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</si>
  <si>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</si>
  <si>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</si>
  <si>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</si>
  <si>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</si>
  <si>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</si>
  <si>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</si>
  <si>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</si>
  <si>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</si>
  <si>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</si>
  <si>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</si>
  <si>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</si>
  <si>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</si>
  <si>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</si>
  <si>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</si>
  <si>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</si>
  <si>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</si>
  <si>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</si>
  <si>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</si>
  <si>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</si>
  <si>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</si>
  <si>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</si>
  <si>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</si>
  <si>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</si>
  <si>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</si>
  <si>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</si>
  <si>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</si>
  <si>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</si>
  <si>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</si>
  <si>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</si>
  <si>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</si>
  <si>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</si>
  <si>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</si>
  <si>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</si>
  <si>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</si>
  <si>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</si>
  <si>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</si>
  <si>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</si>
  <si>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</si>
  <si>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</si>
  <si>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</si>
  <si>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</si>
  <si>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</si>
  <si>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</si>
  <si>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</si>
  <si>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</si>
  <si>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</si>
  <si>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</si>
  <si>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</si>
  <si>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</si>
  <si>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</si>
  <si>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</si>
  <si>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</si>
  <si>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</si>
  <si>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</si>
  <si>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</si>
  <si>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</si>
  <si>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</si>
  <si>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</si>
  <si>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</si>
  <si>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</si>
  <si>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</si>
  <si>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</si>
  <si>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</si>
  <si>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</si>
  <si>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</si>
  <si>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</si>
  <si>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</si>
  <si>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</si>
  <si>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</si>
  <si>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</si>
  <si>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</si>
  <si>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</si>
  <si>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</si>
  <si>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</si>
  <si>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</si>
  <si>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</si>
  <si>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</si>
  <si>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</si>
  <si>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</si>
  <si>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</si>
  <si>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</si>
  <si>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</si>
  <si>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</si>
  <si>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</si>
  <si>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</si>
  <si>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</si>
  <si>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</si>
  <si>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</si>
  <si>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</si>
  <si>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</si>
  <si>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</si>
  <si>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</si>
  <si>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</si>
  <si>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</si>
  <si>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</si>
  <si>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</si>
  <si>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</si>
  <si>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</si>
  <si>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</si>
  <si>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</si>
  <si>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</si>
  <si>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</si>
  <si>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</si>
  <si>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</si>
  <si>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</si>
  <si>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</si>
  <si>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</si>
  <si>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</si>
  <si>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</si>
  <si>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</si>
  <si>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</si>
  <si>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</si>
  <si>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</si>
  <si>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</si>
  <si>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</si>
  <si>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</si>
  <si>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</si>
  <si>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</si>
  <si>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</si>
  <si>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</si>
  <si>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</si>
  <si>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</si>
  <si>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</si>
  <si>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</si>
  <si>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</si>
  <si>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</si>
  <si>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</si>
  <si>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</si>
  <si>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</si>
  <si>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</si>
  <si>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</si>
  <si>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</si>
  <si>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</si>
  <si>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</si>
  <si>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</si>
  <si>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</si>
  <si>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</si>
  <si>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</si>
  <si>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</si>
  <si>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</si>
  <si>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</si>
  <si>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</si>
  <si>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</si>
  <si>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</si>
  <si>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</si>
  <si>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</si>
  <si>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</si>
  <si>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</si>
  <si>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</si>
  <si>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</si>
  <si>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</si>
  <si>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</si>
  <si>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</si>
  <si>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</si>
  <si>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</si>
  <si>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</si>
  <si>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</si>
  <si>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</si>
  <si>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</si>
  <si>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</si>
  <si>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</si>
  <si>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</si>
  <si>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</si>
  <si>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</si>
  <si>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</si>
  <si>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</si>
  <si>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</si>
  <si>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</si>
  <si>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</si>
  <si>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</si>
  <si>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</si>
  <si>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</si>
  <si>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</si>
  <si>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</si>
  <si>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</si>
  <si>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</si>
  <si>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</si>
  <si>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</si>
  <si>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</si>
  <si>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</si>
  <si>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</si>
  <si>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</si>
  <si>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</si>
  <si>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</si>
  <si>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</si>
  <si>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</si>
  <si>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</si>
  <si>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</si>
  <si>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</si>
  <si>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</si>
  <si>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</si>
  <si>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</si>
  <si>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</si>
  <si>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</si>
  <si>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</si>
  <si>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</si>
  <si>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</si>
  <si>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</si>
  <si>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</si>
  <si>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</si>
  <si>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</si>
  <si>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</si>
  <si>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</si>
  <si>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</si>
  <si>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</si>
  <si>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</si>
  <si>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</si>
  <si>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</si>
  <si>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</si>
  <si>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</si>
  <si>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</si>
  <si>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</si>
  <si>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</si>
  <si>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</si>
  <si>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</si>
  <si>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</si>
  <si>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</si>
  <si>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</si>
  <si>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</si>
  <si>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</si>
  <si>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</si>
  <si>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</si>
  <si>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</si>
  <si>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</si>
  <si>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</si>
  <si>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</si>
  <si>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</si>
  <si>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</si>
  <si>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</si>
  <si>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</si>
  <si>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</si>
  <si>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</si>
  <si>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</si>
  <si>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</si>
  <si>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</si>
  <si>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</si>
  <si>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</si>
  <si>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</si>
  <si>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</si>
  <si>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</si>
  <si>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</si>
  <si>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</si>
  <si>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</si>
  <si>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</si>
  <si>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</si>
  <si>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</si>
  <si>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</si>
  <si>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</si>
  <si>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</si>
  <si>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</si>
  <si>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</si>
  <si>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</si>
  <si>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</si>
  <si>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</si>
  <si>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</si>
  <si>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</si>
  <si>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</si>
  <si>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</si>
  <si>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</si>
  <si>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</si>
  <si>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</si>
  <si>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</si>
  <si>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</si>
  <si>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</si>
  <si>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</si>
  <si>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</si>
  <si>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</si>
  <si>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</si>
  <si>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</si>
  <si>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</si>
  <si>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</si>
  <si>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</si>
  <si>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</si>
  <si>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</si>
  <si>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</si>
  <si>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</si>
  <si>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</si>
  <si>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</si>
  <si>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</si>
  <si>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</si>
  <si>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</si>
  <si>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</si>
  <si>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</si>
  <si>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</si>
  <si>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</si>
  <si>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</si>
  <si>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</si>
  <si>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</si>
  <si>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</si>
  <si>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</si>
  <si>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</si>
  <si>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</si>
  <si>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</si>
  <si>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</si>
  <si>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</si>
  <si>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</si>
  <si>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</si>
  <si>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</si>
  <si>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</si>
  <si>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</si>
  <si>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</si>
  <si>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</si>
  <si>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</si>
  <si>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</si>
  <si>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</si>
  <si>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</si>
  <si>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</si>
  <si>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</si>
  <si>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</si>
  <si>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</si>
  <si>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</si>
  <si>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</si>
  <si>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</si>
  <si>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</si>
  <si>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</si>
  <si>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</si>
  <si>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</si>
  <si>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</si>
  <si>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</si>
  <si>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</si>
  <si>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</si>
  <si>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</si>
  <si>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</si>
  <si>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</si>
  <si>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</si>
  <si>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</si>
  <si>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</si>
  <si>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</si>
  <si>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</si>
  <si>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</si>
  <si>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</si>
  <si>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</si>
  <si>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</si>
  <si>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</si>
  <si>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</si>
  <si>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</si>
  <si>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</si>
  <si>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</si>
  <si>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</si>
  <si>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</si>
  <si>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</si>
  <si>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</si>
  <si>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</si>
  <si>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</si>
  <si>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</si>
  <si>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</si>
  <si>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</si>
  <si>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</si>
  <si>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</si>
  <si>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</si>
  <si>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</si>
  <si>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</si>
  <si>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</si>
  <si>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</si>
  <si>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</si>
  <si>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</si>
  <si>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</si>
  <si>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</si>
  <si>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</si>
  <si>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</si>
  <si>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</si>
  <si>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</si>
  <si>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</si>
  <si>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</si>
  <si>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</si>
  <si>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</si>
  <si>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</si>
  <si>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</si>
  <si>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</si>
  <si>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</si>
  <si>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</si>
  <si>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</si>
  <si>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</si>
  <si>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</si>
  <si>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</si>
  <si>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</si>
  <si>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</si>
  <si>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</si>
  <si>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</si>
  <si>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</si>
  <si>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</si>
  <si>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</si>
  <si>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</si>
  <si>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</si>
  <si>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</si>
  <si>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</si>
  <si>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</si>
  <si>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</si>
  <si>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</si>
  <si>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</si>
  <si>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</si>
  <si>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</si>
  <si>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</si>
  <si>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</si>
  <si>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</si>
  <si>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</si>
  <si>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</si>
  <si>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</si>
  <si>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</si>
  <si>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</si>
  <si>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</si>
  <si>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</si>
  <si>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</si>
  <si>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</si>
  <si>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</si>
  <si>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</si>
  <si>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</si>
  <si>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</si>
  <si>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</si>
  <si>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</si>
  <si>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</si>
  <si>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</si>
  <si>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</si>
  <si>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</si>
  <si>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</si>
  <si>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</si>
  <si>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</si>
  <si>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</si>
  <si>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</si>
  <si>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</si>
  <si>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</si>
  <si>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</si>
  <si>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</si>
  <si>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</si>
  <si>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</si>
  <si>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</si>
  <si>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</si>
  <si>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</si>
  <si>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</si>
  <si>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</si>
  <si>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</si>
  <si>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</si>
  <si>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</si>
  <si>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</si>
  <si>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</si>
  <si>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</si>
  <si>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</si>
  <si>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</si>
  <si>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</si>
  <si>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</si>
  <si>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</si>
  <si>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</si>
  <si>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</si>
  <si>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</si>
  <si>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</si>
  <si>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</si>
  <si>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</si>
  <si>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</si>
  <si>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</si>
  <si>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</si>
  <si>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</si>
  <si>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</si>
  <si>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</si>
  <si>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</si>
  <si>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</si>
  <si>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</si>
  <si>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</si>
  <si>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</si>
  <si>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</si>
  <si>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</si>
  <si>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</si>
  <si>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</si>
  <si>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</si>
  <si>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</si>
  <si>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</si>
  <si>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</si>
  <si>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</si>
  <si>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</si>
  <si>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</si>
  <si>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</si>
  <si>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</si>
  <si>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</si>
  <si>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</si>
  <si>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</si>
  <si>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</si>
  <si>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</si>
  <si>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</si>
  <si>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</si>
  <si>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</si>
  <si>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</si>
  <si>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</si>
  <si>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</si>
  <si>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</si>
  <si>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</si>
  <si>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</si>
  <si>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</si>
  <si>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</si>
  <si>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</si>
  <si>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</si>
  <si>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</si>
  <si>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</si>
  <si>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</si>
  <si>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</si>
  <si>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</si>
  <si>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</si>
  <si>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</si>
  <si>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</si>
  <si>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</si>
  <si>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</si>
  <si>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</si>
  <si>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</si>
  <si>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</si>
  <si>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</si>
  <si>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</si>
  <si>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</si>
  <si>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</si>
  <si>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</si>
  <si>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</si>
  <si>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</si>
  <si>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</si>
  <si>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</si>
  <si>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</si>
  <si>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</si>
  <si>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</si>
  <si>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</si>
  <si>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</si>
  <si>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</si>
  <si>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</si>
  <si>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</si>
  <si>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</si>
  <si>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</si>
  <si>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</si>
  <si>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</si>
  <si>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</si>
  <si>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</si>
  <si>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</si>
  <si>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</si>
  <si>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</si>
  <si>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</si>
  <si>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</si>
  <si>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</si>
  <si>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</si>
  <si>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</si>
  <si>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</si>
  <si>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</si>
  <si>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</si>
  <si>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</si>
  <si>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</si>
  <si>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</si>
  <si>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</si>
  <si>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</si>
  <si>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</si>
  <si>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</si>
  <si>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</si>
  <si>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</si>
  <si>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</si>
  <si>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</si>
  <si>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</si>
  <si>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</si>
  <si>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</si>
  <si>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</si>
  <si>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</si>
  <si>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</si>
  <si>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</si>
  <si>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</si>
  <si>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</si>
  <si>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</si>
  <si>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</si>
  <si>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</si>
  <si>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</si>
  <si>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</si>
  <si>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</si>
  <si>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</si>
  <si>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</si>
  <si>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</si>
  <si>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</si>
  <si>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</si>
  <si>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</si>
  <si>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</si>
  <si>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</si>
  <si>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</si>
  <si>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</si>
  <si>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</si>
  <si>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</si>
  <si>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</si>
  <si>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</si>
  <si>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</si>
  <si>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</si>
  <si>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</si>
  <si>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</si>
  <si>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</si>
  <si>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</si>
  <si>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</si>
  <si>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</si>
  <si>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</si>
  <si>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</si>
  <si>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</si>
  <si>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</si>
  <si>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</si>
  <si>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</si>
  <si>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</si>
  <si>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</si>
  <si>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</si>
  <si>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</si>
  <si>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</si>
  <si>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</si>
  <si>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</si>
  <si>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</si>
  <si>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</si>
  <si>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</si>
  <si>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</si>
  <si>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</si>
  <si>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</si>
  <si>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</si>
  <si>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</si>
  <si>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</si>
  <si>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</si>
  <si>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</si>
  <si>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</si>
  <si>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</si>
  <si>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</si>
  <si>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</si>
  <si>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</si>
  <si>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</si>
  <si>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</si>
  <si>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</si>
  <si>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</si>
  <si>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</si>
  <si>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</si>
  <si>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</si>
  <si>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</si>
  <si>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</si>
  <si>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</si>
  <si>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</si>
  <si>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</si>
  <si>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</si>
  <si>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</si>
  <si>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</si>
  <si>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</si>
  <si>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</si>
  <si>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</si>
  <si>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</si>
  <si>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</si>
  <si>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</si>
  <si>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</si>
  <si>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</si>
  <si>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</si>
  <si>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</si>
  <si>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</si>
  <si>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</si>
  <si>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</si>
  <si>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</si>
  <si>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</si>
  <si>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</si>
  <si>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</si>
  <si>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</si>
  <si>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</si>
  <si>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</si>
  <si>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</si>
  <si>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</si>
  <si>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</si>
  <si>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</si>
  <si>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</si>
  <si>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</si>
  <si>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</si>
  <si>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</si>
  <si>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</si>
  <si>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</si>
  <si>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</si>
  <si>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</si>
  <si>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</si>
  <si>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</si>
  <si>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</si>
  <si>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</si>
  <si>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</si>
  <si>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</si>
  <si>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</si>
  <si>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</si>
  <si>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</si>
  <si>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</si>
  <si>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</si>
  <si>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</si>
  <si>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</si>
  <si>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</si>
  <si>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</si>
  <si>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</si>
  <si>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</si>
  <si>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</si>
  <si>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</si>
  <si>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</si>
  <si>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</si>
  <si>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</si>
  <si>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</si>
  <si>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</si>
  <si>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</si>
  <si>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</si>
  <si>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</si>
  <si>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</si>
  <si>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</si>
  <si>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</si>
  <si>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</si>
  <si>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</si>
  <si>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</si>
  <si>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</si>
  <si>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</si>
  <si>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</si>
  <si>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</si>
  <si>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</si>
  <si>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</si>
  <si>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</si>
  <si>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</si>
  <si>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</si>
  <si>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</si>
  <si>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</si>
  <si>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</si>
  <si>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</si>
  <si>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</si>
  <si>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</si>
  <si>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</si>
  <si>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</si>
  <si>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</si>
  <si>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</si>
  <si>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</si>
  <si>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</si>
  <si>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</si>
  <si>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</si>
  <si>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</si>
  <si>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</si>
  <si>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</si>
  <si>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</si>
  <si>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</si>
  <si>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</si>
  <si>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</si>
  <si>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</si>
  <si>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</si>
  <si>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</si>
  <si>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</si>
  <si>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</si>
  <si>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</si>
  <si>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</si>
  <si>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</si>
  <si>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</si>
  <si>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</si>
  <si>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</si>
  <si>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</si>
  <si>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</si>
  <si>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</si>
  <si>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</si>
  <si>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</si>
  <si>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</si>
  <si>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</si>
  <si>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</si>
  <si>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</si>
  <si>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</si>
  <si>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</si>
  <si>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</si>
  <si>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</si>
  <si>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</si>
  <si>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</si>
  <si>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</si>
  <si>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</si>
  <si>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</si>
  <si>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</si>
  <si>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</si>
  <si>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</si>
  <si>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</si>
  <si>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</si>
  <si>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</si>
  <si>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</si>
  <si>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</si>
  <si>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</si>
  <si>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</si>
  <si>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</si>
  <si>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</si>
  <si>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</si>
  <si>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</si>
  <si>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</si>
  <si>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</si>
  <si>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</si>
  <si>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</si>
  <si>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</si>
  <si>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</si>
  <si>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</si>
  <si>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</si>
  <si>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</si>
  <si>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</si>
  <si>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</si>
  <si>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</si>
  <si>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</si>
  <si>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</si>
  <si>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</si>
  <si>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</si>
  <si>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</si>
  <si>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</si>
  <si>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</si>
  <si>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</si>
  <si>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</si>
  <si>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</si>
  <si>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</si>
  <si>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</si>
  <si>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</si>
  <si>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</si>
  <si>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</si>
  <si>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</si>
  <si>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</si>
  <si>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</si>
  <si>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</si>
  <si>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</si>
  <si>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</si>
  <si>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</si>
  <si>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</si>
  <si>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</si>
  <si>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</si>
  <si>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</si>
  <si>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</si>
  <si>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</si>
  <si>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</si>
  <si>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</si>
  <si>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</si>
  <si>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</si>
  <si>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</si>
  <si>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</si>
  <si>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</si>
  <si>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</si>
  <si>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</si>
  <si>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</si>
  <si>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</si>
  <si>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</si>
  <si>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</si>
  <si>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</si>
  <si>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</si>
  <si>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</si>
  <si>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</si>
  <si>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</si>
  <si>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</si>
  <si>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</si>
  <si>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</si>
  <si>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</si>
  <si>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</si>
  <si>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</si>
  <si>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</si>
  <si>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</si>
  <si>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</si>
  <si>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</si>
  <si>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</si>
  <si>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</si>
  <si>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</si>
  <si>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</si>
  <si>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</si>
  <si>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</si>
  <si>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</si>
  <si>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</si>
  <si>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</si>
  <si>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</si>
  <si>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</si>
  <si>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</si>
  <si>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</si>
  <si>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</si>
  <si>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</si>
  <si>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</si>
  <si>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</si>
  <si>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</si>
  <si>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</si>
  <si>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</si>
  <si>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</si>
  <si>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</si>
  <si>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</si>
  <si>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</si>
  <si>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</si>
  <si>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</si>
  <si>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</si>
  <si>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</si>
  <si>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</si>
  <si>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</si>
  <si>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</si>
  <si>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</si>
  <si>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</si>
  <si>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</si>
  <si>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</si>
  <si>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</si>
  <si>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</si>
  <si>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</si>
  <si>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</si>
  <si>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</si>
  <si>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</si>
  <si>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</si>
  <si>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</si>
  <si>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</si>
  <si>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</si>
  <si>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</si>
  <si>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</si>
  <si>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</si>
  <si>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</si>
  <si>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</si>
  <si>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</si>
  <si>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</si>
  <si>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</si>
  <si>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</si>
  <si>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</si>
  <si>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</si>
  <si>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</si>
  <si>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</si>
  <si>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</si>
  <si>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</si>
  <si>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</si>
  <si>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</si>
  <si>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</si>
  <si>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</si>
  <si>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</si>
  <si>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</si>
  <si>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</si>
  <si>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</si>
  <si>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</si>
  <si>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</si>
  <si>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</si>
  <si>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</si>
  <si>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</si>
  <si>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</si>
  <si>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</si>
  <si>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</si>
  <si>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</si>
  <si>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</si>
  <si>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</si>
  <si>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</si>
  <si>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</si>
  <si>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</si>
  <si>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</si>
  <si>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</si>
  <si>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</si>
  <si>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</si>
  <si>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</si>
  <si>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</si>
  <si>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</si>
  <si>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</si>
  <si>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</si>
  <si>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</si>
  <si>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</si>
  <si>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</si>
  <si>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</si>
  <si>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</si>
  <si>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</si>
  <si>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</si>
  <si>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</si>
  <si>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</si>
  <si>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</si>
  <si>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</si>
  <si>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</si>
  <si>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</si>
  <si>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</si>
  <si>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</si>
  <si>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</si>
  <si>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</si>
  <si>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</si>
  <si>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</si>
  <si>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</si>
  <si>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</si>
  <si>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</si>
  <si>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</si>
  <si>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</si>
  <si>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</si>
  <si>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</si>
  <si>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</si>
  <si>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</si>
  <si>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</si>
  <si>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</si>
  <si>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</si>
  <si>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</si>
  <si>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</si>
  <si>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</si>
  <si>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</si>
  <si>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</si>
  <si>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</si>
  <si>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</si>
  <si>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</si>
  <si>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</si>
  <si>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</si>
  <si>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</si>
  <si>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</si>
  <si>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</si>
  <si>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</si>
  <si>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</si>
  <si>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</si>
  <si>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</si>
  <si>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</si>
  <si>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</si>
  <si>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</si>
  <si>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</si>
  <si>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</si>
  <si>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</si>
  <si>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</si>
  <si>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</si>
  <si>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</si>
  <si>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</si>
  <si>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</si>
  <si>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</si>
  <si>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</si>
  <si>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</si>
  <si>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</si>
  <si>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</si>
  <si>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</si>
  <si>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</si>
  <si>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</si>
  <si>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</si>
  <si>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</si>
  <si>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</si>
  <si>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</si>
  <si>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</si>
  <si>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</si>
  <si>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</si>
  <si>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</si>
  <si>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</si>
  <si>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</si>
  <si>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</si>
  <si>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</si>
  <si>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</si>
  <si>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</si>
  <si>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</si>
  <si>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</si>
  <si>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</si>
  <si>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</si>
  <si>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</si>
  <si>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</si>
  <si>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</si>
  <si>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</si>
  <si>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</si>
  <si>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</si>
  <si>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</si>
  <si>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</si>
  <si>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</si>
  <si>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</si>
  <si>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</si>
  <si>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</si>
  <si>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</si>
  <si>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</si>
  <si>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</si>
  <si>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</si>
  <si>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</si>
  <si>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</si>
  <si>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</si>
  <si>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</si>
  <si>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</si>
  <si>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</si>
  <si>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</si>
  <si>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</si>
  <si>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</si>
  <si>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</si>
  <si>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</si>
  <si>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</si>
  <si>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</si>
  <si>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</si>
  <si>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</si>
  <si>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</si>
  <si>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</si>
  <si>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</si>
  <si>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</si>
  <si>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</si>
  <si>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</si>
  <si>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</si>
  <si>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</si>
  <si>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</si>
  <si>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</si>
  <si>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</si>
  <si>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</si>
  <si>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</si>
  <si>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</si>
  <si>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</si>
  <si>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</si>
  <si>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</si>
  <si>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</si>
  <si>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</si>
  <si>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</si>
  <si>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</si>
  <si>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</si>
  <si>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</si>
  <si>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</si>
  <si>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</si>
  <si>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</si>
  <si>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</si>
  <si>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</si>
  <si>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</si>
  <si>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</si>
  <si>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</si>
  <si>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</si>
  <si>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</si>
  <si>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</si>
  <si>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</si>
  <si>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</si>
  <si>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</si>
  <si>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</si>
  <si>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</si>
  <si>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</si>
  <si>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</si>
  <si>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</si>
  <si>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</si>
  <si>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</si>
  <si>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</si>
  <si>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</si>
  <si>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</si>
  <si>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</si>
  <si>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</si>
  <si>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</si>
  <si>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</si>
  <si>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</si>
  <si>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</si>
  <si>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</si>
  <si>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</si>
  <si>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</si>
  <si>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</si>
  <si>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</si>
  <si>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</si>
  <si>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</si>
  <si>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</si>
  <si>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</si>
  <si>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</si>
  <si>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</si>
  <si>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</si>
  <si>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</si>
  <si>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</si>
  <si>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</si>
  <si>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</si>
  <si>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</si>
  <si>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</si>
  <si>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</si>
  <si>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</si>
  <si>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</si>
  <si>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</si>
  <si>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</si>
  <si>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</si>
  <si>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</si>
  <si>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</si>
  <si>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</si>
  <si>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</si>
  <si>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</si>
  <si>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</si>
  <si>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</si>
  <si>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</si>
  <si>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</si>
  <si>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</si>
  <si>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</si>
  <si>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</si>
  <si>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</si>
  <si>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</si>
  <si>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</si>
  <si>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</si>
  <si>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</si>
  <si>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</si>
  <si>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</si>
  <si>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</si>
  <si>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</si>
  <si>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</si>
  <si>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</si>
  <si>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</si>
  <si>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</si>
  <si>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</si>
  <si>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</si>
  <si>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</si>
  <si>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</si>
  <si>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</si>
  <si>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</si>
  <si>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</si>
  <si>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</si>
  <si>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</si>
  <si>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</si>
  <si>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</si>
  <si>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</si>
  <si>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</si>
  <si>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</si>
  <si>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</si>
  <si>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</si>
  <si>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</si>
  <si>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</si>
  <si>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</si>
  <si>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</si>
  <si>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</si>
  <si>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</si>
  <si>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</si>
  <si>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</si>
  <si>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</si>
  <si>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</si>
  <si>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</si>
  <si>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</si>
  <si>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</si>
  <si>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</si>
  <si>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</si>
  <si>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</si>
  <si>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</si>
  <si>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</si>
  <si>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</si>
  <si>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</si>
  <si>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</si>
  <si>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</si>
  <si>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</si>
  <si>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</si>
  <si>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</si>
  <si>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</si>
  <si>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</si>
  <si>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</si>
  <si>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</si>
  <si>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</si>
  <si>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</si>
  <si>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</si>
  <si>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</si>
  <si>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</si>
  <si>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</si>
  <si>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</si>
  <si>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</si>
  <si>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</si>
  <si>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</si>
  <si>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</si>
  <si>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</si>
  <si>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</si>
  <si>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</si>
  <si>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</si>
  <si>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</si>
  <si>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</si>
  <si>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</si>
  <si>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</si>
  <si>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</si>
  <si>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</si>
  <si>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</si>
  <si>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</si>
  <si>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</si>
  <si>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</si>
  <si>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</si>
  <si>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</si>
  <si>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</si>
  <si>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</si>
  <si>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</si>
  <si>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</si>
  <si>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</si>
  <si>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</si>
  <si>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</si>
  <si>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</si>
  <si>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</si>
  <si>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</si>
  <si>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</si>
  <si>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</si>
  <si>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</si>
  <si>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</si>
  <si>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</si>
  <si>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</si>
  <si>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</si>
  <si>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</si>
  <si>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</si>
  <si>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</si>
  <si>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</si>
  <si>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</si>
  <si>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</si>
  <si>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</si>
  <si>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</si>
  <si>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</si>
  <si>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</si>
  <si>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</si>
  <si>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</si>
  <si>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</si>
  <si>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</si>
  <si>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</si>
  <si>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</si>
  <si>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</si>
  <si>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</si>
  <si>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</si>
  <si>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</si>
  <si>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</si>
  <si>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</si>
  <si>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</si>
  <si>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</si>
  <si>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</si>
  <si>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</si>
  <si>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</si>
  <si>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</si>
  <si>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</si>
  <si>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</si>
  <si>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</si>
  <si>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</si>
  <si>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</si>
  <si>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</si>
  <si>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</si>
  <si>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</si>
  <si>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</si>
  <si>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</si>
  <si>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</si>
  <si>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</si>
  <si>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</si>
  <si>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</si>
  <si>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</si>
  <si>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</si>
  <si>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</si>
  <si>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</si>
  <si>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</si>
  <si>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</si>
  <si>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</si>
  <si>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</si>
  <si>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</si>
  <si>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</si>
  <si>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</si>
  <si>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</si>
  <si>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</si>
  <si>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</si>
  <si>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</si>
  <si>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</si>
  <si>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</si>
  <si>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</si>
  <si>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</si>
  <si>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</si>
  <si>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</si>
  <si>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</si>
  <si>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</si>
  <si>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</si>
  <si>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</si>
  <si>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</si>
  <si>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</si>
  <si>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</si>
  <si>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</si>
  <si>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</si>
  <si>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</si>
  <si>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</si>
  <si>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</si>
  <si>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</si>
  <si>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</si>
  <si>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</si>
  <si>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</si>
  <si>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</si>
  <si>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</si>
  <si>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</si>
  <si>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</si>
  <si>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</si>
  <si>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</si>
  <si>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</si>
  <si>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</si>
  <si>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</si>
  <si>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</si>
  <si>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</si>
  <si>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</si>
  <si>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</si>
  <si>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</si>
  <si>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</si>
  <si>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</si>
  <si>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</si>
  <si>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</si>
  <si>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</si>
  <si>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</si>
  <si>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</si>
  <si>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</si>
  <si>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</si>
  <si>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</si>
  <si>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</si>
  <si>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</si>
  <si>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</si>
  <si>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</si>
  <si>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</si>
  <si>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</si>
  <si>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</si>
  <si>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</si>
  <si>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</si>
  <si>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</si>
  <si>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</si>
  <si>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</si>
  <si>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</si>
  <si>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</si>
  <si>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</si>
  <si>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</si>
  <si>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</si>
  <si>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</si>
  <si>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</si>
  <si>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</si>
  <si>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</si>
  <si>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</si>
  <si>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</si>
  <si>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</si>
  <si>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</si>
  <si>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</si>
  <si>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</si>
  <si>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</si>
  <si>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</si>
  <si>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</si>
  <si>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</si>
  <si>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</si>
  <si>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</si>
  <si>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</si>
  <si>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</si>
  <si>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</si>
  <si>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</si>
  <si>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</si>
  <si>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</si>
  <si>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</si>
  <si>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</si>
  <si>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</si>
  <si>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</si>
  <si>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</si>
  <si>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</si>
  <si>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</si>
  <si>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</si>
  <si>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</si>
  <si>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</si>
  <si>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</si>
  <si>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</si>
  <si>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</si>
  <si>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</si>
  <si>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</si>
  <si>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</si>
  <si>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</si>
  <si>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</si>
  <si>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</si>
  <si>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</si>
  <si>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</si>
  <si>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</si>
  <si>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</si>
  <si>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</si>
  <si>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</si>
  <si>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</si>
  <si>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</si>
  <si>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</si>
  <si>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</si>
  <si>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</si>
  <si>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</si>
  <si>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</si>
  <si>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</si>
  <si>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</si>
  <si>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</si>
  <si>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</si>
  <si>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</si>
  <si>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</si>
  <si>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</si>
  <si>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</si>
  <si>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</si>
  <si>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</si>
  <si>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</si>
  <si>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</si>
  <si>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</si>
  <si>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</si>
  <si>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</si>
  <si>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</si>
  <si>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</si>
  <si>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</si>
  <si>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</si>
  <si>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</si>
  <si>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</si>
  <si>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</si>
  <si>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</si>
  <si>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</si>
  <si>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</si>
  <si>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</si>
  <si>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</si>
  <si>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</si>
  <si>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</si>
  <si>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</si>
  <si>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</si>
  <si>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</si>
  <si>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</si>
  <si>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</si>
  <si>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</si>
  <si>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</si>
  <si>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</si>
  <si>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</si>
  <si>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</si>
  <si>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</si>
  <si>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</si>
  <si>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</si>
  <si>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</si>
  <si>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</si>
  <si>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</si>
  <si>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</si>
  <si>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</si>
  <si>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</si>
  <si>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</si>
  <si>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</si>
  <si>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</si>
  <si>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</si>
  <si>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</si>
  <si>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</si>
  <si>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</si>
  <si>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</si>
  <si>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</si>
  <si>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</si>
  <si>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</si>
  <si>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</si>
  <si>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</si>
  <si>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</si>
  <si>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</si>
  <si>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</si>
  <si>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</si>
  <si>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</si>
  <si>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</si>
  <si>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</si>
  <si>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</si>
  <si>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</si>
  <si>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</si>
  <si>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</si>
  <si>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</si>
  <si>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</si>
  <si>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</si>
  <si>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</si>
  <si>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</si>
  <si>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</si>
  <si>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</si>
  <si>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</si>
  <si>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</si>
  <si>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</si>
  <si>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</si>
  <si>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</si>
  <si>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</si>
  <si>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</si>
  <si>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</si>
  <si>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</si>
  <si>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</si>
  <si>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</si>
  <si>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</si>
  <si>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</si>
  <si>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</si>
  <si>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</si>
  <si>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</si>
  <si>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</si>
  <si>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</si>
  <si>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</si>
  <si>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</si>
  <si>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</si>
  <si>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</si>
  <si>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</si>
  <si>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</si>
  <si>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</si>
  <si>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</si>
  <si>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</si>
  <si>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</si>
  <si>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</si>
  <si>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</si>
  <si>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</si>
  <si>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</si>
  <si>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</si>
  <si>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</si>
  <si>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</si>
  <si>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</si>
  <si>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</si>
  <si>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</si>
  <si>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</si>
  <si>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</si>
  <si>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</si>
  <si>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</si>
  <si>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</si>
  <si>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</si>
  <si>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</si>
  <si>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</si>
  <si>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</si>
  <si>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</si>
  <si>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</si>
  <si>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</si>
  <si>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</si>
  <si>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</si>
  <si>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</si>
  <si>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</si>
  <si>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</si>
  <si>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</si>
  <si>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</si>
  <si>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</si>
  <si>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</si>
  <si>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</si>
  <si>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</si>
  <si>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</si>
  <si>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</si>
  <si>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</si>
  <si>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</si>
  <si>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</si>
  <si>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</si>
  <si>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</si>
  <si>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</si>
  <si>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</si>
  <si>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</si>
  <si>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</si>
  <si>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</si>
  <si>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</si>
  <si>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</si>
  <si>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</si>
  <si>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</si>
  <si>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</si>
  <si>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</si>
  <si>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</si>
  <si>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</si>
  <si>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</si>
  <si>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</si>
  <si>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</si>
  <si>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</si>
  <si>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</si>
  <si>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</si>
  <si>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</si>
  <si>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</si>
  <si>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</si>
  <si>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</si>
  <si>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</si>
  <si>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</si>
  <si>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</si>
  <si>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</si>
  <si>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</si>
  <si>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</si>
  <si>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</si>
  <si>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</si>
  <si>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</si>
  <si>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</si>
  <si>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</si>
  <si>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</si>
  <si>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</si>
  <si>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</si>
  <si>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</si>
  <si>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</si>
  <si>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</si>
  <si>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</si>
  <si>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</si>
  <si>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</si>
  <si>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</si>
  <si>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</si>
  <si>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</si>
  <si>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</si>
  <si>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</si>
  <si>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</si>
  <si>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</si>
  <si>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</si>
  <si>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</si>
  <si>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</si>
  <si>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</si>
  <si>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</si>
  <si>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</si>
  <si>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</si>
  <si>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</si>
  <si>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</si>
  <si>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</si>
  <si>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</si>
  <si>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</si>
  <si>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</si>
  <si>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</si>
  <si>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</si>
  <si>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</si>
  <si>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</si>
  <si>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</si>
  <si>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</si>
  <si>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</si>
  <si>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</si>
  <si>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</si>
  <si>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</si>
  <si>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</si>
  <si>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</si>
  <si>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</si>
  <si>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</si>
  <si>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</si>
  <si>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</si>
  <si>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</si>
  <si>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</si>
  <si>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</si>
  <si>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</si>
  <si>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</si>
  <si>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</si>
  <si>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</si>
  <si>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</si>
  <si>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</si>
  <si>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</si>
  <si>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</si>
  <si>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</si>
  <si>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</si>
  <si>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</si>
  <si>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</si>
  <si>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</si>
  <si>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</si>
  <si>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</si>
  <si>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</si>
  <si>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</si>
  <si>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</si>
  <si>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</si>
  <si>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</si>
  <si>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</si>
  <si>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</si>
  <si>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</si>
  <si>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</si>
  <si>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</si>
  <si>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</si>
  <si>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</si>
  <si>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</si>
  <si>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</si>
  <si>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</si>
  <si>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</si>
  <si>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</si>
  <si>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</si>
  <si>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</si>
  <si>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</si>
  <si>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</si>
  <si>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</si>
  <si>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</si>
  <si>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</si>
  <si>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</si>
  <si>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</si>
  <si>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</si>
  <si>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</si>
  <si>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</si>
  <si>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</si>
  <si>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</si>
  <si>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</si>
  <si>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</si>
  <si>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</si>
  <si>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</si>
  <si>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</si>
  <si>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</si>
  <si>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</si>
  <si>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</si>
  <si>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</si>
  <si>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</si>
  <si>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</si>
  <si>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</si>
  <si>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</si>
  <si>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</si>
  <si>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</si>
  <si>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</si>
  <si>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</si>
  <si>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</si>
  <si>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</si>
  <si>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</si>
  <si>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</si>
  <si>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</si>
  <si>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</si>
  <si>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</si>
  <si>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</si>
  <si>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</si>
  <si>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</si>
  <si>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</si>
  <si>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</si>
  <si>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</si>
  <si>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</si>
  <si>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</si>
  <si>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</si>
  <si>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</si>
  <si>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</si>
  <si>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</si>
  <si>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</si>
  <si>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</si>
  <si>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</si>
  <si>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</si>
  <si>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</si>
  <si>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</si>
  <si>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</si>
  <si>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</si>
  <si>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</si>
  <si>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</si>
  <si>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</si>
  <si>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</si>
  <si>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</si>
  <si>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</si>
  <si>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</si>
  <si>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</si>
  <si>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</si>
  <si>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</si>
  <si>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</si>
  <si>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</si>
  <si>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</si>
  <si>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</si>
  <si>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</si>
  <si>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</si>
  <si>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</si>
  <si>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</si>
  <si>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</si>
  <si>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</si>
  <si>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</si>
  <si>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</si>
  <si>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</si>
  <si>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</si>
  <si>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</si>
  <si>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</si>
  <si>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</si>
  <si>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</si>
  <si>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</si>
  <si>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</si>
  <si>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</si>
  <si>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</si>
  <si>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</si>
  <si>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</si>
  <si>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</si>
  <si>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</si>
  <si>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</si>
  <si>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</si>
  <si>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</si>
  <si>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</si>
  <si>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</si>
  <si>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</si>
  <si>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</si>
  <si>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</si>
  <si>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</si>
  <si>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</si>
  <si>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</si>
  <si>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</si>
  <si>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</si>
  <si>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</si>
  <si>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</si>
  <si>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</si>
  <si>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</si>
  <si>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</si>
  <si>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</si>
  <si>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</si>
  <si>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</si>
  <si>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</si>
  <si>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</si>
  <si>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</si>
  <si>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</si>
  <si>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</si>
  <si>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</si>
  <si>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</si>
  <si>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</si>
  <si>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</si>
  <si>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</si>
  <si>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</si>
  <si>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</si>
  <si>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</si>
  <si>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</si>
  <si>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</si>
  <si>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</si>
  <si>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</si>
  <si>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</si>
  <si>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</si>
  <si>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</si>
  <si>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</si>
  <si>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</si>
  <si>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</si>
  <si>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</si>
  <si>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</si>
  <si>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</si>
  <si>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</si>
  <si>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</si>
  <si>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</si>
  <si>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</si>
  <si>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</si>
  <si>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</si>
  <si>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</si>
  <si>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</si>
  <si>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</si>
  <si>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</si>
  <si>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</si>
  <si>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</si>
  <si>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</si>
  <si>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</si>
  <si>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</si>
  <si>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</si>
  <si>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</si>
  <si>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</si>
  <si>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</si>
  <si>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</si>
  <si>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</si>
  <si>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</si>
  <si>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</si>
  <si>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</si>
  <si>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</si>
  <si>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</si>
  <si>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</si>
  <si>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</si>
  <si>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</si>
  <si>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</si>
  <si>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</si>
  <si>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</si>
  <si>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</si>
  <si>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</si>
  <si>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</si>
  <si>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</si>
  <si>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</si>
  <si>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</si>
  <si>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</si>
  <si>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</si>
  <si>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</si>
  <si>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</si>
  <si>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</si>
  <si>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</si>
  <si>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</si>
  <si>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</si>
  <si>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</si>
  <si>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</si>
  <si>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</si>
  <si>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</si>
  <si>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</si>
  <si>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</si>
  <si>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</si>
  <si>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</si>
  <si>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</si>
  <si>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</si>
  <si>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</si>
  <si>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</si>
  <si>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</si>
  <si>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</si>
  <si>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</si>
  <si>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</si>
  <si>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</si>
  <si>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</si>
  <si>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</si>
  <si>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</si>
  <si>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</si>
  <si>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</si>
  <si>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</si>
  <si>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</si>
  <si>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</si>
  <si>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</si>
  <si>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</si>
  <si>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</si>
  <si>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</si>
  <si>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</si>
  <si>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</si>
  <si>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</si>
  <si>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</si>
  <si>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</si>
  <si>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</si>
  <si>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</si>
  <si>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</si>
  <si>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</si>
  <si>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</si>
  <si>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</si>
  <si>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</si>
  <si>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</si>
  <si>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</si>
  <si>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</si>
  <si>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</si>
  <si>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</si>
  <si>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</si>
  <si>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</si>
  <si>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</si>
  <si>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</si>
  <si>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</si>
  <si>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</si>
  <si>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</si>
  <si>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</si>
  <si>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</si>
  <si>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</si>
  <si>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</si>
  <si>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</si>
  <si>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</si>
  <si>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</si>
  <si>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</si>
  <si>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</si>
  <si>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</si>
  <si>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</si>
  <si>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</si>
  <si>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</si>
  <si>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</si>
  <si>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</si>
  <si>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</si>
  <si>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</si>
  <si>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</si>
  <si>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</si>
  <si>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</si>
  <si>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</si>
  <si>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</si>
  <si>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</si>
  <si>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</si>
  <si>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</si>
  <si>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</si>
  <si>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</si>
  <si>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</si>
  <si>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</si>
  <si>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</si>
  <si>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</si>
  <si>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</si>
  <si>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</si>
  <si>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</si>
  <si>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</si>
  <si>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</si>
  <si>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</si>
  <si>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</si>
  <si>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</si>
  <si>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</si>
  <si>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</si>
  <si>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</si>
  <si>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</si>
  <si>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</si>
  <si>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</si>
  <si>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</si>
  <si>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</si>
  <si>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</si>
  <si>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</si>
  <si>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</si>
  <si>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</si>
  <si>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</si>
  <si>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</si>
  <si>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</si>
  <si>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</si>
  <si>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</si>
  <si>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</si>
  <si>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</si>
  <si>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</si>
  <si>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</si>
  <si>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</si>
  <si>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</si>
  <si>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</si>
  <si>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</si>
  <si>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</si>
  <si>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</si>
  <si>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</si>
  <si>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</si>
  <si>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</si>
  <si>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</si>
  <si>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</si>
  <si>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</si>
  <si>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</si>
  <si>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</si>
  <si>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</si>
  <si>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</si>
  <si>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</si>
  <si>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</si>
  <si>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</si>
  <si>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</si>
  <si>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</si>
  <si>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</si>
  <si>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</si>
  <si>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</si>
  <si>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</si>
  <si>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</si>
  <si>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</si>
  <si>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</si>
  <si>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</si>
  <si>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</si>
  <si>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</si>
  <si>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</si>
  <si>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</si>
  <si>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</si>
  <si>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</si>
  <si>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</si>
  <si>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</si>
  <si>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</si>
  <si>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</si>
  <si>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</si>
  <si>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</si>
  <si>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</si>
  <si>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</si>
  <si>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</si>
  <si>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</si>
  <si>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</si>
  <si>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</si>
  <si>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</si>
  <si>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</si>
  <si>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</si>
  <si>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</si>
  <si>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</si>
  <si>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</si>
  <si>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</si>
  <si>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</si>
  <si>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</si>
  <si>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</si>
  <si>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</si>
  <si>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</si>
  <si>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</si>
  <si>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</si>
  <si>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</si>
  <si>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</si>
  <si>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</si>
  <si>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</si>
  <si>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</si>
  <si>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</si>
  <si>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</si>
  <si>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</si>
  <si>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</si>
  <si>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</si>
  <si>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</si>
  <si>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</si>
  <si>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</si>
  <si>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</si>
  <si>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</si>
  <si>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</si>
  <si>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</si>
  <si>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</si>
  <si>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</si>
  <si>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</si>
  <si>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</si>
  <si>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</si>
  <si>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</si>
  <si>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</si>
  <si>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</si>
  <si>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</si>
  <si>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</si>
  <si>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</si>
  <si>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</si>
  <si>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</si>
  <si>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</si>
  <si>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</si>
  <si>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</si>
  <si>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</si>
  <si>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</si>
  <si>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</si>
  <si>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</si>
  <si>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</si>
  <si>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</si>
  <si>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</si>
  <si>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</si>
  <si>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</si>
  <si>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</si>
  <si>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</si>
  <si>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</si>
  <si>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</si>
  <si>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</si>
  <si>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</si>
  <si>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</si>
  <si>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</si>
  <si>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</si>
  <si>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</si>
  <si>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</si>
  <si>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</si>
  <si>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</si>
  <si>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</si>
  <si>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</si>
  <si>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</si>
  <si>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</si>
  <si>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</si>
  <si>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</si>
  <si>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</si>
  <si>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</si>
  <si>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</si>
  <si>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</si>
  <si>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</si>
  <si>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</si>
  <si>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</si>
  <si>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</si>
  <si>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</si>
  <si>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</si>
  <si>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</si>
  <si>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</si>
  <si>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</si>
  <si>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</si>
  <si>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</si>
  <si>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</si>
  <si>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</si>
  <si>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</si>
  <si>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</si>
  <si>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</si>
  <si>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</si>
  <si>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</si>
  <si>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</si>
  <si>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</si>
  <si>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</si>
  <si>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</si>
  <si>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</si>
  <si>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</si>
  <si>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</si>
  <si>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</si>
  <si>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</si>
  <si>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</si>
  <si>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</si>
  <si>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</si>
  <si>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</si>
  <si>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</si>
  <si>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</si>
  <si>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</si>
  <si>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</si>
  <si>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</si>
  <si>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</si>
  <si>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</si>
  <si>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</si>
  <si>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</si>
  <si>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</si>
  <si>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</si>
  <si>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</si>
  <si>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</si>
  <si>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</si>
  <si>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</si>
  <si>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</si>
  <si>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</si>
  <si>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</si>
  <si>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</si>
  <si>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</si>
  <si>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</si>
  <si>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</si>
  <si>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</si>
  <si>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</si>
  <si>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</si>
  <si>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</si>
  <si>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</si>
  <si>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</si>
  <si>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</si>
  <si>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</si>
  <si>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</si>
  <si>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</si>
  <si>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</si>
  <si>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</si>
  <si>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</si>
  <si>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</si>
  <si>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</si>
  <si>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</si>
  <si>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</si>
  <si>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</si>
  <si>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</si>
  <si>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</si>
  <si>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</si>
  <si>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</si>
  <si>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</si>
  <si>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</si>
  <si>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</si>
  <si>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</si>
  <si>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</si>
  <si>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</si>
  <si>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</si>
  <si>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</si>
  <si>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</si>
  <si>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</si>
  <si>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</si>
  <si>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</si>
  <si>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</si>
  <si>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</si>
  <si>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</si>
  <si>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</si>
  <si>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</si>
  <si>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</si>
  <si>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</si>
  <si>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</si>
  <si>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</si>
  <si>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</si>
  <si>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</si>
  <si>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</si>
  <si>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</si>
  <si>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</si>
  <si>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</si>
  <si>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</si>
  <si>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</si>
  <si>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</si>
  <si>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</si>
  <si>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</si>
  <si>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</si>
  <si>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</si>
  <si>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</si>
  <si>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</si>
  <si>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</si>
  <si>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</si>
  <si>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</si>
  <si>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</si>
  <si>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</si>
  <si>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</si>
  <si>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</si>
  <si>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</si>
  <si>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</si>
  <si>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</si>
  <si>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</si>
  <si>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</si>
  <si>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</si>
  <si>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</si>
  <si>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</si>
  <si>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</si>
  <si>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</si>
  <si>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</si>
  <si>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</si>
  <si>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</si>
  <si>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</si>
  <si>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</si>
  <si>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</si>
  <si>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</si>
  <si>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</si>
  <si>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</si>
  <si>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</si>
  <si>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</si>
  <si>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</si>
  <si>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</si>
  <si>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</si>
  <si>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</si>
  <si>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</si>
  <si>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</si>
  <si>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</si>
  <si>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</si>
  <si>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</si>
  <si>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</si>
  <si>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</si>
  <si>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</si>
  <si>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</si>
  <si>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</si>
  <si>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</si>
  <si>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</si>
  <si>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</si>
  <si>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</si>
  <si>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</si>
  <si>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</si>
  <si>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</si>
  <si>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</si>
  <si>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</si>
  <si>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</si>
  <si>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</si>
  <si>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</si>
  <si>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</si>
  <si>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</si>
  <si>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</si>
  <si>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</si>
  <si>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</si>
  <si>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</si>
  <si>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</si>
  <si>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</si>
  <si>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</si>
  <si>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</si>
  <si>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</si>
  <si>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</si>
  <si>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</si>
  <si>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</si>
  <si>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</si>
  <si>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</si>
  <si>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</si>
  <si>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</si>
  <si>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</si>
  <si>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</si>
  <si>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</si>
  <si>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</si>
  <si>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</si>
  <si>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</si>
  <si>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</si>
  <si>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</si>
  <si>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</si>
  <si>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</si>
  <si>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</si>
  <si>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</si>
  <si>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</si>
  <si>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</si>
  <si>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</si>
  <si>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</si>
  <si>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</si>
  <si>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</si>
  <si>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</si>
  <si>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</si>
  <si>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</si>
  <si>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</si>
  <si>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</si>
  <si>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</si>
  <si>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</si>
  <si>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</si>
  <si>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</si>
  <si>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</si>
  <si>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</si>
  <si>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</si>
  <si>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</si>
  <si>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</si>
  <si>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</si>
  <si>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</si>
  <si>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</si>
  <si>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</si>
  <si>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</si>
  <si>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</si>
  <si>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</si>
  <si>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</si>
  <si>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</si>
  <si>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</si>
  <si>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</si>
  <si>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</si>
  <si>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</si>
  <si>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</si>
  <si>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</si>
  <si>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</si>
  <si>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</si>
  <si>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</si>
  <si>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</si>
  <si>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</si>
  <si>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</si>
  <si>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</si>
  <si>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</si>
  <si>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</si>
  <si>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</si>
  <si>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</si>
  <si>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</si>
  <si>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</si>
  <si>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</si>
  <si>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</si>
  <si>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</si>
  <si>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</si>
  <si>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</si>
  <si>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</si>
  <si>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</si>
  <si>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</si>
  <si>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</si>
  <si>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</si>
  <si>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</si>
  <si>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</si>
  <si>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</si>
  <si>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</si>
  <si>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</si>
  <si>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</si>
  <si>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</si>
  <si>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</si>
  <si>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</si>
  <si>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</si>
  <si>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</si>
  <si>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</si>
  <si>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</si>
  <si>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</si>
  <si>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</si>
  <si>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</si>
  <si>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</si>
  <si>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</si>
  <si>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</si>
  <si>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</si>
  <si>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</si>
  <si>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</si>
  <si>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</si>
  <si>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</si>
  <si>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</si>
  <si>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</si>
  <si>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</si>
  <si>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</si>
  <si>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</si>
  <si>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</si>
  <si>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</si>
  <si>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</si>
  <si>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</si>
  <si>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</si>
  <si>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</si>
  <si>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</si>
  <si>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</si>
  <si>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</si>
  <si>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</si>
  <si>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</si>
  <si>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</si>
  <si>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</si>
  <si>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</si>
  <si>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</si>
  <si>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</si>
  <si>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</si>
  <si>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</si>
  <si>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</si>
  <si>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</si>
  <si>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</si>
  <si>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</si>
  <si>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</si>
  <si>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</si>
  <si>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</si>
  <si>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</si>
  <si>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</si>
  <si>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</si>
  <si>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</si>
  <si>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</si>
  <si>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</si>
  <si>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</si>
  <si>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</si>
  <si>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</si>
  <si>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</si>
  <si>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</si>
  <si>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</si>
  <si>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</si>
  <si>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</si>
  <si>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</si>
  <si>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</si>
  <si>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</si>
  <si>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</si>
  <si>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</si>
  <si>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</si>
  <si>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</si>
  <si>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</si>
  <si>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</si>
  <si>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</si>
  <si>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</si>
  <si>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</si>
  <si>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</si>
  <si>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</si>
  <si>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</si>
  <si>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</si>
  <si>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</si>
  <si>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</si>
  <si>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</si>
  <si>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</si>
  <si>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</si>
  <si>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</si>
  <si>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</si>
  <si>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</si>
  <si>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</si>
  <si>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</si>
  <si>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</si>
  <si>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</si>
  <si>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</si>
  <si>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</si>
  <si>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</si>
  <si>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</si>
  <si>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</si>
  <si>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</si>
  <si>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</si>
  <si>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</si>
  <si>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</si>
  <si>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</si>
  <si>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</si>
  <si>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</si>
  <si>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</si>
  <si>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</si>
  <si>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</si>
  <si>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</si>
  <si>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</si>
  <si>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</si>
  <si>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</si>
  <si>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</si>
  <si>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</si>
  <si>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</si>
  <si>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</si>
  <si>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</si>
  <si>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</si>
  <si>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</si>
  <si>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</si>
  <si>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</si>
  <si>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</si>
  <si>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</si>
  <si>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</si>
  <si>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</si>
  <si>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</si>
  <si>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</si>
  <si>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</si>
  <si>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</si>
  <si>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</si>
  <si>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</si>
  <si>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</si>
  <si>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</si>
  <si>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</si>
  <si>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</si>
  <si>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</si>
  <si>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</si>
  <si>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</si>
  <si>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</si>
  <si>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</si>
  <si>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</si>
  <si>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</si>
  <si>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</si>
  <si>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</si>
  <si>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</si>
  <si>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</si>
  <si>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</si>
  <si>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</si>
  <si>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</si>
  <si>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</si>
  <si>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</si>
  <si>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</si>
  <si>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</si>
  <si>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</si>
  <si>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</si>
  <si>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</si>
  <si>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</si>
  <si>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</si>
  <si>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</si>
  <si>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</si>
  <si>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</si>
  <si>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</si>
  <si>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</si>
  <si>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</si>
  <si>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</si>
  <si>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</si>
  <si>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</si>
  <si>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</si>
  <si>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</si>
  <si>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</si>
  <si>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</si>
  <si>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</si>
  <si>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</si>
  <si>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</si>
  <si>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</si>
  <si>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</si>
  <si>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</si>
  <si>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</si>
  <si>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</si>
  <si>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</si>
  <si>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</si>
  <si>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</si>
  <si>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</si>
  <si>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</si>
  <si>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</si>
  <si>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</si>
  <si>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</si>
  <si>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</si>
  <si>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</si>
  <si>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</si>
  <si>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</si>
  <si>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</si>
  <si>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</si>
  <si>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</si>
  <si>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</si>
  <si>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</si>
  <si>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</si>
  <si>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</si>
  <si>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</si>
  <si>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</si>
  <si>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</si>
  <si>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</si>
  <si>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</si>
  <si>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</si>
  <si>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</si>
  <si>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</si>
  <si>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</si>
  <si>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</si>
  <si>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</si>
  <si>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</si>
  <si>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</si>
  <si>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</si>
  <si>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</si>
  <si>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</si>
  <si>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</si>
  <si>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</si>
  <si>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</si>
  <si>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</si>
  <si>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</si>
  <si>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</si>
  <si>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</si>
  <si>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</si>
  <si>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</si>
  <si>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</si>
  <si>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</si>
  <si>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</si>
  <si>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</si>
  <si>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</si>
  <si>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</si>
  <si>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</si>
  <si>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</si>
  <si>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</si>
  <si>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</si>
  <si>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</si>
  <si>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</si>
  <si>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</si>
  <si>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</si>
  <si>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</si>
  <si>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</si>
  <si>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</si>
  <si>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</si>
  <si>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</si>
  <si>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</si>
  <si>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</si>
  <si>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</si>
  <si>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</si>
  <si>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</si>
  <si>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</si>
  <si>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</si>
  <si>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</si>
  <si>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</si>
  <si>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</si>
  <si>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</si>
  <si>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</si>
  <si>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</si>
  <si>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</si>
  <si>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</si>
  <si>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</si>
  <si>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</si>
  <si>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</si>
  <si>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</si>
  <si>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</si>
  <si>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</si>
  <si>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</si>
  <si>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</si>
  <si>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</si>
  <si>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</si>
  <si>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</si>
  <si>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</si>
  <si>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</si>
  <si>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</si>
  <si>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</si>
  <si>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</si>
  <si>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</si>
  <si>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</si>
  <si>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</si>
  <si>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</si>
  <si>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</si>
  <si>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</si>
  <si>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</si>
  <si>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</si>
  <si>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</si>
  <si>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</si>
  <si>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</si>
  <si>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</si>
  <si>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</si>
  <si>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</si>
  <si>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</si>
  <si>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</si>
  <si>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</si>
  <si>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</si>
  <si>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</si>
  <si>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</si>
  <si>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</si>
  <si>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</si>
  <si>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</si>
  <si>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</si>
  <si>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</si>
  <si>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</si>
  <si>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</si>
  <si>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</si>
  <si>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</si>
  <si>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</si>
  <si>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</si>
  <si>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</si>
  <si>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</si>
  <si>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</si>
  <si>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</si>
  <si>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</si>
  <si>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</si>
  <si>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</si>
  <si>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</si>
  <si>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</si>
  <si>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</si>
  <si>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</si>
  <si>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</si>
  <si>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</si>
  <si>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</si>
  <si>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</si>
  <si>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</si>
  <si>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</si>
  <si>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</si>
  <si>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</si>
  <si>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</si>
  <si>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</si>
  <si>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</si>
  <si>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</si>
  <si>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</si>
  <si>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</si>
  <si>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</si>
  <si>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</si>
  <si>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</si>
  <si>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</si>
  <si>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</si>
  <si>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</si>
  <si>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</si>
  <si>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</si>
  <si>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</si>
  <si>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</si>
  <si>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</si>
  <si>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</si>
  <si>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</si>
  <si>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</si>
  <si>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</si>
  <si>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</si>
  <si>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</si>
  <si>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</si>
  <si>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</si>
  <si>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</si>
  <si>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</si>
  <si>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</si>
  <si>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</si>
  <si>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</si>
  <si>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</si>
  <si>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</si>
  <si>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</si>
  <si>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</si>
  <si>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</si>
  <si>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</si>
  <si>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</si>
  <si>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</si>
  <si>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</si>
  <si>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</si>
  <si>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</si>
  <si>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</si>
  <si>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</si>
  <si>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</si>
  <si>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</si>
  <si>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</si>
  <si>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</si>
  <si>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</si>
  <si>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</si>
  <si>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</si>
  <si>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</si>
  <si>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</si>
  <si>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</si>
  <si>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</si>
  <si>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</si>
  <si>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</si>
  <si>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</si>
  <si>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</si>
  <si>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</si>
  <si>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</si>
  <si>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</si>
  <si>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</si>
  <si>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</si>
  <si>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</si>
  <si>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</si>
  <si>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</si>
  <si>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</si>
  <si>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</si>
  <si>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</si>
  <si>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</si>
  <si>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</si>
  <si>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</si>
  <si>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</si>
  <si>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</si>
  <si>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</si>
  <si>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</si>
  <si>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</si>
  <si>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</si>
  <si>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</si>
  <si>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</si>
  <si>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</si>
  <si>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</si>
  <si>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</si>
  <si>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</si>
  <si>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</si>
  <si>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</si>
  <si>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</si>
  <si>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</si>
  <si>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</si>
  <si>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</si>
  <si>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</si>
  <si>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</si>
  <si>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</si>
  <si>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</si>
  <si>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</si>
  <si>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</si>
  <si>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</si>
  <si>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</si>
  <si>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</si>
  <si>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</si>
  <si>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</si>
  <si>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</si>
  <si>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</si>
  <si>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</si>
  <si>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</si>
  <si>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</si>
  <si>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</si>
  <si>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</si>
  <si>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</si>
  <si>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</si>
  <si>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</si>
  <si>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</si>
  <si>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</si>
  <si>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</si>
  <si>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</si>
  <si>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</si>
  <si>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</si>
  <si>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</si>
  <si>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</si>
  <si>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</si>
  <si>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</si>
  <si>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</si>
  <si>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</si>
  <si>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</si>
  <si>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</si>
  <si>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</si>
  <si>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</si>
  <si>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</si>
  <si>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</si>
  <si>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</si>
  <si>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</si>
  <si>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</si>
  <si>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</si>
  <si>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</si>
  <si>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</si>
  <si>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</si>
  <si>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</si>
  <si>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</si>
  <si>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</si>
  <si>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</si>
  <si>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</si>
  <si>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</si>
  <si>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</si>
  <si>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</si>
  <si>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</si>
  <si>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</si>
  <si>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</si>
  <si>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</si>
  <si>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</si>
  <si>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</si>
  <si>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</si>
  <si>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</si>
  <si>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</si>
  <si>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</si>
  <si>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</si>
  <si>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</si>
  <si>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</si>
  <si>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</si>
  <si>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</si>
  <si>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</si>
  <si>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</si>
  <si>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</si>
  <si>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</si>
  <si>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</si>
  <si>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</si>
  <si>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</si>
  <si>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</si>
  <si>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</si>
  <si>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</si>
  <si>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</si>
  <si>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</si>
  <si>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</si>
  <si>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</si>
  <si>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</si>
  <si>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</si>
  <si>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</si>
  <si>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</si>
  <si>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</si>
  <si>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</si>
  <si>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</si>
  <si>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</si>
  <si>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</si>
  <si>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</si>
  <si>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</si>
  <si>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</si>
  <si>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</si>
  <si>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</si>
  <si>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</si>
  <si>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</si>
  <si>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</si>
  <si>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</si>
  <si>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</si>
  <si>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</si>
  <si>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</si>
  <si>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</si>
  <si>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</si>
  <si>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</si>
  <si>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</si>
  <si>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</si>
  <si>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</si>
  <si>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</si>
  <si>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</si>
  <si>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</si>
  <si>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</si>
  <si>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</si>
  <si>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</si>
  <si>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</si>
  <si>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</si>
  <si>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</si>
  <si>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</si>
  <si>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</si>
  <si>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</si>
  <si>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</si>
  <si>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</si>
  <si>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</si>
  <si>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</si>
  <si>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</si>
  <si>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</si>
  <si>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</si>
  <si>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</si>
  <si>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</si>
  <si>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</si>
  <si>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</si>
  <si>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</si>
  <si>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</si>
  <si>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</si>
  <si>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</si>
  <si>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</si>
  <si>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</si>
  <si>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</si>
  <si>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</si>
  <si>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</si>
  <si>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</si>
  <si>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</si>
  <si>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</si>
  <si>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</si>
  <si>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</si>
  <si>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</si>
  <si>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</si>
  <si>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</si>
  <si>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</si>
  <si>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</si>
  <si>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</si>
  <si>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</si>
  <si>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</si>
  <si>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</si>
  <si>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</si>
  <si>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</si>
  <si>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</si>
  <si>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</si>
  <si>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</si>
  <si>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</si>
  <si>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</si>
  <si>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</si>
  <si>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</si>
  <si>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</si>
  <si>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</si>
  <si>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</si>
  <si>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</si>
  <si>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</si>
  <si>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</si>
  <si>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</si>
  <si>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</si>
  <si>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</si>
  <si>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</si>
  <si>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</si>
  <si>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</si>
  <si>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</si>
  <si>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</si>
  <si>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</si>
  <si>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</si>
  <si>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</si>
  <si>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</si>
  <si>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</si>
  <si>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</si>
  <si>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</si>
  <si>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</si>
  <si>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</si>
  <si>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</si>
  <si>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</si>
  <si>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</si>
  <si>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</si>
  <si>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</si>
  <si>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</si>
  <si>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</si>
  <si>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</si>
  <si>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</si>
  <si>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</si>
  <si>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</si>
  <si>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</si>
  <si>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</si>
  <si>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</si>
  <si>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</si>
  <si>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</si>
  <si>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</si>
  <si>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</si>
  <si>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</si>
  <si>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</si>
  <si>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</si>
  <si>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</si>
  <si>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</si>
  <si>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</si>
  <si>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</si>
  <si>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</si>
  <si>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</si>
  <si>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</si>
  <si>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</si>
  <si>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</si>
  <si>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</si>
  <si>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</si>
  <si>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</si>
  <si>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</si>
  <si>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</si>
  <si>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</si>
  <si>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</si>
  <si>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</si>
  <si>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</si>
  <si>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</si>
  <si>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</si>
  <si>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</si>
  <si>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</si>
  <si>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</si>
  <si>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</si>
  <si>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</si>
  <si>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</si>
  <si>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</si>
  <si>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</si>
  <si>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</si>
  <si>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</si>
  <si>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</si>
  <si>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</si>
  <si>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</si>
  <si>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</si>
  <si>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</si>
  <si>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</si>
  <si>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</si>
  <si>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</si>
  <si>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</si>
  <si>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</si>
  <si>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</si>
  <si>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</si>
  <si>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</si>
  <si>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</si>
  <si>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</si>
  <si>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</si>
  <si>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</si>
  <si>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</si>
  <si>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</si>
  <si>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</si>
  <si>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</si>
  <si>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</si>
  <si>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</si>
  <si>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</si>
  <si>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</si>
  <si>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</si>
  <si>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</si>
  <si>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</si>
  <si>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</si>
  <si>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</si>
  <si>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</si>
  <si>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</si>
  <si>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</si>
  <si>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</si>
  <si>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</si>
  <si>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</si>
  <si>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</si>
  <si>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</si>
  <si>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</si>
  <si>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</si>
  <si>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</si>
  <si>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</si>
  <si>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</si>
  <si>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</si>
  <si>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</si>
  <si>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</si>
  <si>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</si>
  <si>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</si>
  <si>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</si>
  <si>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</si>
  <si>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</si>
  <si>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</si>
  <si>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</si>
  <si>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</si>
  <si>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</si>
  <si>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</si>
  <si>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</si>
  <si>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</si>
  <si>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</si>
  <si>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</si>
  <si>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</si>
  <si>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</si>
  <si>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</si>
  <si>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</si>
  <si>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</si>
  <si>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</si>
  <si>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</si>
  <si>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</si>
  <si>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</si>
  <si>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</si>
  <si>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</si>
  <si>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</si>
  <si>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</si>
  <si>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</si>
  <si>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</si>
  <si>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</si>
  <si>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</si>
  <si>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</si>
  <si>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</si>
  <si>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</si>
  <si>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</si>
  <si>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</si>
  <si>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</si>
  <si>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</si>
  <si>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</si>
  <si>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</si>
  <si>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</si>
  <si>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</si>
  <si>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</si>
  <si>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</si>
  <si>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</si>
  <si>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</si>
  <si>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</si>
  <si>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</si>
  <si>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</si>
  <si>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</si>
  <si>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</si>
  <si>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</si>
  <si>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</si>
  <si>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</si>
  <si>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</si>
  <si>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</si>
  <si>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</si>
  <si>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</si>
  <si>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</si>
  <si>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</si>
  <si>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</si>
  <si>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</si>
  <si>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</si>
  <si>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</si>
  <si>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</si>
  <si>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</si>
  <si>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</si>
  <si>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</si>
  <si>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</si>
  <si>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</si>
  <si>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</si>
  <si>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</si>
  <si>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</si>
  <si>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</si>
  <si>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</si>
  <si>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</si>
  <si>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</si>
  <si>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</si>
  <si>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</si>
  <si>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</si>
  <si>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</si>
  <si>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</si>
  <si>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</si>
  <si>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</si>
  <si>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</si>
  <si>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</si>
  <si>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</si>
  <si>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</si>
  <si>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</si>
  <si>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</si>
  <si>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</si>
  <si>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</si>
  <si>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</si>
  <si>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</si>
  <si>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</si>
  <si>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</si>
  <si>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</si>
  <si>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</si>
  <si>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</si>
  <si>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</si>
  <si>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</si>
  <si>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</si>
  <si>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</si>
  <si>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</si>
  <si>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</si>
  <si>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</si>
  <si>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</si>
  <si>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</si>
  <si>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</si>
  <si>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</si>
  <si>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</si>
  <si>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</si>
  <si>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</si>
  <si>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</si>
  <si>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</si>
  <si>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</si>
  <si>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</si>
  <si>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</si>
  <si>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</si>
  <si>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</si>
  <si>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</si>
  <si>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</si>
  <si>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</si>
  <si>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</si>
  <si>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</si>
  <si>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</si>
  <si>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</si>
  <si>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</si>
  <si>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</si>
  <si>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</si>
  <si>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</si>
  <si>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</si>
  <si>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</si>
  <si>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</si>
  <si>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</si>
  <si>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</si>
  <si>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</si>
  <si>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</si>
  <si>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</si>
  <si>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</si>
  <si>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</si>
  <si>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</si>
  <si>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</si>
  <si>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</si>
  <si>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</si>
  <si>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</si>
  <si>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</si>
  <si>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</si>
  <si>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</si>
  <si>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</si>
  <si>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</si>
  <si>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</si>
  <si>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</si>
  <si>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</si>
  <si>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</si>
  <si>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</si>
  <si>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</si>
  <si>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</si>
  <si>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</si>
  <si>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</si>
  <si>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</si>
  <si>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</si>
  <si>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</si>
  <si>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</si>
  <si>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</si>
  <si>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</si>
  <si>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</si>
  <si>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</si>
  <si>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</si>
  <si>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</si>
  <si>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</si>
  <si>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</si>
  <si>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</si>
  <si>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</si>
  <si>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</si>
  <si>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</si>
  <si>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</si>
  <si>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</si>
  <si>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</si>
  <si>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</si>
  <si>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</si>
  <si>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</si>
  <si>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</si>
  <si>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</si>
  <si>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</si>
  <si>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</si>
  <si>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</si>
  <si>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</si>
  <si>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</si>
  <si>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</si>
  <si>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</si>
  <si>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</si>
  <si>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</si>
  <si>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</si>
  <si>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</si>
  <si>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</si>
  <si>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</si>
  <si>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</si>
  <si>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</si>
  <si>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</si>
  <si>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</si>
  <si>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</si>
  <si>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</si>
  <si>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</si>
  <si>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</si>
  <si>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</si>
  <si>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</si>
  <si>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</si>
  <si>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</si>
  <si>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</si>
  <si>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</si>
  <si>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</si>
  <si>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</si>
  <si>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</si>
  <si>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</si>
  <si>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</si>
  <si>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</si>
  <si>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</si>
  <si>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</si>
  <si>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</si>
  <si>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</si>
  <si>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</si>
  <si>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</si>
  <si>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</si>
  <si>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</si>
  <si>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</si>
  <si>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</si>
  <si>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</si>
  <si>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</si>
  <si>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</si>
  <si>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</si>
  <si>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</si>
  <si>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</si>
  <si>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</si>
  <si>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</si>
  <si>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</si>
  <si>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</si>
  <si>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</si>
  <si>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</si>
  <si>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</si>
  <si>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</si>
  <si>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</si>
  <si>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</si>
  <si>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</si>
  <si>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</si>
  <si>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</si>
  <si>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</si>
  <si>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</si>
  <si>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</si>
  <si>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</si>
  <si>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</si>
  <si>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</si>
  <si>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</si>
  <si>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</si>
  <si>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</si>
  <si>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</si>
  <si>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</si>
  <si>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</si>
  <si>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</si>
  <si>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</si>
  <si>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</si>
  <si>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</si>
  <si>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</si>
  <si>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</si>
  <si>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</si>
  <si>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</si>
  <si>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</si>
  <si>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</si>
  <si>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</si>
  <si>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</si>
  <si>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</si>
  <si>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</si>
  <si>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</si>
  <si>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</si>
  <si>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</si>
  <si>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</si>
  <si>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</si>
  <si>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</si>
  <si>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</si>
  <si>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</si>
  <si>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</si>
  <si>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</si>
  <si>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</si>
  <si>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</si>
  <si>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</si>
  <si>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</si>
  <si>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</si>
  <si>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</si>
  <si>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</si>
  <si>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</si>
  <si>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</si>
  <si>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</si>
  <si>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</si>
  <si>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</si>
  <si>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</si>
  <si>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</si>
  <si>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</si>
  <si>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</si>
  <si>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</si>
  <si>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</si>
  <si>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</si>
  <si>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</si>
  <si>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</si>
  <si>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</si>
  <si>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</si>
  <si>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</si>
  <si>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</si>
  <si>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</si>
  <si>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</si>
  <si>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</si>
  <si>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</si>
  <si>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</si>
  <si>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</si>
  <si>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</si>
  <si>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</si>
  <si>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</si>
  <si>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</si>
  <si>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</si>
  <si>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</si>
  <si>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</si>
  <si>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</si>
  <si>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</si>
  <si>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</si>
  <si>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</si>
  <si>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</si>
  <si>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</si>
  <si>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</si>
  <si>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</si>
  <si>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</si>
  <si>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</si>
  <si>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</si>
  <si>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</si>
  <si>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</si>
  <si>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</si>
  <si>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</si>
  <si>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</si>
  <si>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</si>
  <si>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</si>
  <si>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</si>
  <si>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</si>
  <si>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</si>
  <si>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</si>
  <si>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</si>
  <si>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</si>
  <si>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</si>
  <si>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</si>
  <si>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</si>
  <si>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</si>
  <si>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</si>
  <si>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</si>
  <si>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</si>
  <si>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</si>
  <si>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</si>
  <si>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</si>
  <si>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</si>
  <si>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</si>
  <si>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</si>
  <si>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</si>
  <si>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</si>
  <si>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</si>
  <si>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</si>
  <si>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</si>
  <si>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</si>
  <si>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</si>
  <si>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</si>
  <si>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</si>
  <si>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</si>
  <si>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</si>
  <si>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</si>
  <si>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</si>
  <si>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</si>
  <si>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</si>
  <si>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</si>
  <si>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</si>
  <si>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</si>
  <si>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</si>
  <si>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</si>
  <si>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</si>
  <si>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</si>
  <si>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</si>
  <si>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</si>
  <si>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</si>
  <si>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</si>
  <si>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</si>
  <si>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</si>
  <si>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</si>
  <si>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</si>
  <si>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</si>
  <si>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</si>
  <si>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</si>
  <si>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</si>
  <si>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</si>
  <si>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</si>
  <si>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</si>
  <si>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</si>
  <si>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</si>
  <si>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</si>
  <si>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</si>
  <si>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</si>
  <si>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</si>
  <si>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</si>
  <si>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</si>
  <si>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</si>
  <si>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</si>
  <si>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</si>
  <si>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</si>
  <si>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</si>
  <si>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</si>
  <si>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</si>
  <si>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</si>
  <si>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</si>
  <si>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</si>
  <si>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</si>
  <si>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</si>
  <si>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</si>
  <si>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</si>
  <si>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</si>
  <si>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</si>
  <si>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</si>
  <si>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</si>
  <si>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</si>
  <si>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</si>
  <si>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</si>
  <si>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</si>
  <si>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</si>
  <si>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</si>
  <si>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</si>
  <si>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</si>
  <si>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</si>
  <si>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</si>
  <si>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</si>
  <si>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</si>
  <si>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</si>
  <si>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</si>
  <si>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</si>
  <si>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</si>
  <si>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</si>
  <si>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</si>
  <si>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</si>
  <si>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</si>
  <si>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</si>
  <si>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</si>
  <si>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</si>
  <si>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</si>
  <si>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</si>
  <si>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</si>
  <si>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</si>
  <si>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</si>
  <si>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</si>
  <si>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</si>
  <si>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</si>
  <si>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</si>
  <si>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</si>
  <si>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</si>
  <si>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</si>
  <si>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</si>
  <si>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</si>
  <si>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</si>
  <si>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</si>
  <si>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</si>
  <si>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</si>
  <si>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</si>
  <si>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</si>
  <si>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</si>
  <si>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</si>
  <si>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</si>
  <si>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</si>
  <si>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</si>
  <si>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</si>
  <si>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</si>
  <si>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</si>
  <si>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</si>
  <si>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</si>
  <si>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</si>
  <si>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</si>
  <si>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</si>
  <si>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</si>
  <si>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</si>
  <si>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</si>
  <si>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</si>
  <si>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</si>
  <si>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</si>
  <si>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</si>
  <si>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</si>
  <si>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</si>
  <si>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</si>
  <si>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</si>
  <si>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</si>
  <si>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</si>
  <si>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</si>
  <si>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</si>
  <si>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</si>
  <si>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</si>
  <si>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</si>
  <si>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</si>
  <si>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</si>
  <si>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</si>
  <si>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</si>
  <si>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</si>
  <si>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</si>
  <si>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</si>
  <si>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</si>
  <si>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</si>
  <si>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</si>
  <si>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</si>
  <si>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</si>
  <si>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</si>
  <si>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</si>
  <si>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</si>
  <si>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</si>
  <si>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</si>
  <si>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</si>
  <si>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</si>
  <si>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</si>
  <si>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</si>
  <si>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</si>
  <si>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</si>
  <si>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</si>
  <si>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</si>
  <si>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</si>
  <si>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</si>
  <si>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</si>
  <si>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</si>
  <si>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</si>
  <si>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</si>
  <si>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</si>
  <si>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</si>
  <si>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</si>
  <si>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</si>
  <si>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</si>
  <si>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</si>
  <si>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</si>
  <si>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</si>
  <si>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</si>
  <si>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</si>
  <si>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</si>
  <si>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</si>
  <si>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</si>
  <si>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</si>
  <si>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</si>
  <si>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</si>
  <si>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</si>
  <si>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</si>
  <si>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</si>
  <si>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</si>
  <si>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</si>
  <si>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</si>
  <si>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</si>
  <si>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</si>
  <si>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</si>
  <si>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</si>
  <si>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</si>
  <si>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</si>
  <si>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</si>
  <si>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</si>
  <si>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</si>
  <si>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</si>
  <si>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</si>
  <si>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</si>
  <si>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</si>
  <si>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</si>
  <si>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</si>
  <si>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</si>
  <si>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</si>
  <si>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</si>
  <si>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</si>
  <si>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</si>
  <si>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</si>
  <si>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</si>
  <si>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</si>
  <si>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</si>
  <si>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</si>
  <si>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</si>
  <si>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</si>
  <si>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</si>
  <si>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</si>
  <si>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</si>
  <si>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</si>
  <si>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</si>
  <si>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</si>
  <si>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</si>
  <si>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</si>
  <si>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</si>
  <si>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</si>
  <si>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</si>
  <si>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</si>
  <si>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</si>
  <si>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</si>
  <si>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</si>
  <si>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</si>
  <si>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</si>
  <si>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</si>
  <si>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</si>
  <si>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</si>
  <si>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</si>
  <si>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</si>
  <si>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</si>
  <si>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</si>
  <si>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</si>
  <si>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</si>
  <si>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</si>
  <si>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</si>
  <si>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</si>
  <si>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</si>
  <si>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</si>
  <si>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</si>
  <si>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</si>
  <si>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</si>
  <si>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</si>
  <si>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</si>
  <si>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</si>
  <si>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</si>
  <si>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</si>
  <si>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</si>
  <si>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</si>
  <si>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</si>
  <si>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</si>
  <si>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</si>
  <si>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</si>
  <si>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</si>
  <si>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</si>
  <si>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</si>
  <si>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</si>
  <si>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</si>
  <si>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</si>
  <si>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</si>
  <si>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</si>
  <si>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</si>
  <si>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</si>
  <si>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</si>
  <si>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</si>
  <si>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</si>
  <si>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</si>
  <si>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</si>
  <si>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</si>
  <si>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</si>
  <si>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</si>
  <si>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</si>
  <si>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</si>
  <si>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</si>
  <si>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</si>
  <si>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</si>
  <si>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</si>
  <si>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</si>
  <si>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</si>
  <si>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</si>
  <si>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</si>
  <si>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</si>
  <si>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</si>
  <si>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</si>
  <si>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</si>
  <si>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</si>
  <si>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</si>
  <si>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</si>
  <si>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</si>
  <si>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</si>
  <si>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</si>
  <si>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</si>
  <si>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</si>
  <si>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</si>
  <si>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</si>
  <si>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</si>
  <si>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</si>
  <si>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</si>
  <si>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</si>
  <si>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</si>
  <si>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</si>
  <si>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</si>
  <si>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</si>
  <si>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</si>
  <si>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</si>
  <si>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</si>
  <si>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</si>
  <si>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</si>
  <si>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</si>
  <si>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</si>
  <si>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</si>
  <si>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</si>
  <si>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</si>
  <si>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</si>
  <si>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</si>
  <si>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</si>
  <si>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</si>
  <si>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</si>
  <si>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</si>
  <si>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</si>
  <si>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</si>
  <si>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</si>
  <si>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</si>
  <si>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</si>
  <si>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</si>
  <si>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</si>
  <si>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</si>
  <si>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</si>
  <si>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</si>
  <si>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</si>
  <si>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</si>
  <si>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</si>
  <si>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</si>
  <si>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</si>
  <si>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</si>
  <si>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</si>
  <si>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</si>
  <si>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</si>
  <si>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</si>
  <si>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</si>
  <si>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</si>
  <si>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</si>
  <si>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</si>
  <si>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</si>
  <si>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</si>
  <si>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</si>
  <si>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</si>
  <si>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</si>
  <si>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</si>
  <si>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</si>
  <si>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</si>
  <si>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</si>
  <si>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</si>
  <si>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</si>
  <si>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</si>
  <si>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</si>
  <si>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</si>
  <si>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</si>
  <si>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</si>
  <si>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</si>
  <si>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</si>
  <si>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</si>
  <si>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</si>
  <si>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</si>
  <si>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</si>
  <si>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</si>
  <si>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</si>
  <si>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</si>
  <si>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</si>
  <si>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</si>
  <si>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</si>
  <si>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</si>
  <si>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</si>
  <si>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</si>
  <si>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</si>
  <si>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</si>
  <si>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</si>
  <si>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</si>
  <si>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</si>
  <si>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</si>
  <si>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</si>
  <si>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</si>
  <si>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</si>
  <si>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</si>
  <si>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</si>
  <si>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</si>
  <si>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</si>
  <si>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</si>
  <si>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</si>
  <si>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</si>
  <si>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</si>
  <si>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</si>
  <si>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</si>
  <si>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</si>
  <si>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</si>
  <si>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</si>
  <si>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</si>
  <si>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</si>
  <si>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</si>
  <si>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</si>
  <si>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</si>
  <si>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</si>
  <si>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</si>
  <si>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</si>
  <si>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</si>
  <si>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</si>
  <si>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</si>
  <si>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</si>
  <si>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</si>
  <si>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</si>
  <si>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</si>
  <si>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</si>
  <si>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</si>
  <si>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</si>
  <si>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</si>
  <si>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</si>
  <si>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</si>
  <si>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</si>
  <si>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</si>
  <si>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</si>
  <si>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</si>
  <si>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</si>
  <si>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</si>
  <si>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</si>
  <si>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</si>
  <si>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</si>
  <si>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</si>
  <si>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</si>
  <si>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</si>
  <si>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</si>
  <si>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</si>
  <si>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</si>
  <si>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</si>
  <si>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</si>
  <si>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</si>
  <si>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</si>
  <si>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</si>
  <si>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</si>
  <si>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</si>
  <si>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</si>
  <si>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</si>
  <si>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</si>
  <si>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</si>
  <si>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</si>
  <si>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</si>
  <si>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</si>
  <si>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</si>
  <si>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</si>
  <si>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</si>
  <si>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</si>
  <si>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</si>
  <si>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</si>
  <si>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</si>
  <si>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</si>
  <si>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</si>
  <si>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</si>
  <si>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</si>
  <si>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</si>
  <si>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</si>
  <si>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</si>
  <si>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</si>
  <si>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</si>
  <si>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</si>
  <si>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</si>
  <si>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</si>
  <si>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</si>
  <si>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</si>
  <si>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</si>
  <si>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</si>
  <si>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</si>
  <si>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</si>
  <si>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</si>
  <si>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</si>
  <si>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</si>
  <si>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</si>
  <si>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</si>
  <si>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</si>
  <si>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</si>
  <si>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</si>
  <si>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</si>
  <si>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</si>
  <si>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</si>
  <si>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</si>
  <si>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</si>
  <si>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</si>
  <si>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</si>
  <si>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</si>
  <si>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</si>
  <si>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</si>
  <si>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</si>
  <si>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</si>
  <si>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</si>
  <si>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</si>
  <si>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</si>
  <si>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</si>
  <si>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</si>
  <si>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</si>
  <si>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</si>
  <si>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</si>
  <si>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</si>
  <si>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</si>
  <si>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</si>
  <si>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</si>
  <si>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</si>
  <si>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</si>
  <si>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</si>
  <si>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</si>
  <si>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</si>
  <si>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</si>
  <si>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</si>
  <si>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</si>
  <si>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</si>
  <si>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</si>
  <si>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</si>
  <si>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</si>
  <si>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</si>
  <si>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</si>
  <si>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</si>
  <si>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</si>
  <si>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</si>
  <si>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</si>
  <si>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</si>
  <si>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</si>
  <si>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</si>
  <si>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</si>
  <si>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</si>
  <si>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</si>
  <si>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</si>
  <si>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</si>
  <si>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</si>
  <si>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</si>
  <si>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</si>
  <si>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</si>
  <si>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</si>
  <si>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</si>
  <si>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</si>
  <si>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</si>
  <si>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</si>
  <si>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</si>
  <si>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</si>
  <si>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</si>
  <si>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</si>
  <si>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</si>
  <si>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</si>
  <si>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</si>
  <si>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</si>
  <si>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</si>
  <si>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</si>
  <si>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</si>
  <si>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</si>
  <si>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</si>
  <si>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</si>
  <si>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</si>
  <si>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</si>
  <si>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</si>
  <si>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</si>
  <si>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</si>
  <si>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</si>
  <si>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</si>
  <si>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</si>
  <si>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</si>
  <si>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</si>
  <si>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</si>
  <si>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</si>
  <si>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</si>
  <si>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</si>
  <si>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</si>
  <si>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</si>
  <si>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</si>
  <si>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</si>
  <si>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</si>
  <si>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</si>
  <si>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</si>
  <si>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</si>
  <si>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</si>
  <si>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</si>
  <si>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</si>
  <si>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</si>
  <si>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</si>
  <si>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</si>
  <si>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</si>
  <si>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</si>
  <si>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</si>
  <si>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</si>
  <si>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</si>
  <si>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</si>
  <si>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</si>
  <si>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</si>
  <si>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</si>
  <si>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</si>
  <si>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</si>
  <si>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</si>
  <si>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</si>
  <si>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</si>
  <si>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</si>
  <si>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</si>
  <si>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</si>
  <si>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</si>
  <si>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</si>
  <si>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</si>
  <si>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</si>
  <si>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</si>
  <si>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</si>
  <si>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</si>
  <si>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</si>
  <si>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</si>
  <si>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</si>
  <si>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</si>
  <si>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</si>
  <si>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</si>
  <si>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</si>
  <si>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</si>
  <si>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</si>
  <si>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</si>
  <si>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</si>
  <si>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</si>
  <si>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</si>
  <si>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</si>
  <si>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</si>
  <si>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</si>
  <si>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</si>
  <si>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</si>
  <si>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</si>
  <si>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</si>
  <si>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</si>
  <si>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</si>
  <si>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</si>
  <si>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</si>
  <si>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</si>
  <si>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</si>
  <si>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</si>
  <si>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</si>
  <si>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</si>
  <si>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</si>
  <si>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</si>
  <si>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</si>
  <si>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</si>
  <si>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</si>
  <si>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</si>
  <si>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</si>
  <si>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</si>
  <si>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</si>
  <si>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</si>
  <si>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</si>
  <si>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</si>
  <si>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</si>
  <si>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</si>
  <si>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</si>
  <si>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</si>
  <si>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</si>
  <si>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</si>
  <si>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</si>
  <si>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</si>
  <si>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</si>
  <si>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</si>
  <si>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</si>
  <si>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</si>
  <si>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</si>
  <si>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</si>
  <si>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</si>
  <si>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</si>
  <si>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</si>
  <si>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</si>
  <si>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</si>
  <si>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</si>
  <si>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</si>
  <si>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</si>
  <si>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</si>
  <si>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</si>
  <si>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</si>
  <si>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</si>
  <si>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</si>
  <si>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</si>
  <si>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</si>
  <si>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</si>
  <si>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</si>
  <si>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</si>
  <si>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</si>
  <si>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</si>
  <si>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</si>
  <si>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</si>
  <si>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</si>
  <si>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</si>
  <si>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</si>
  <si>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</si>
  <si>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</si>
  <si>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</si>
  <si>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</si>
  <si>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</si>
  <si>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</si>
  <si>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</si>
  <si>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</si>
  <si>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</si>
  <si>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</si>
  <si>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</si>
  <si>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</si>
  <si>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</si>
  <si>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</si>
  <si>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</si>
  <si>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</si>
  <si>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</si>
  <si>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</si>
  <si>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</si>
  <si>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</si>
  <si>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</si>
  <si>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</si>
  <si>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</si>
  <si>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</si>
  <si>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</si>
  <si>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</si>
  <si>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</si>
  <si>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</si>
  <si>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</si>
  <si>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</si>
  <si>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</si>
  <si>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</si>
  <si>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</si>
  <si>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</si>
  <si>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</si>
  <si>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</si>
  <si>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</si>
  <si>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</si>
  <si>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</si>
  <si>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</si>
  <si>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</si>
  <si>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</si>
  <si>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</si>
  <si>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</si>
  <si>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</si>
  <si>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</si>
  <si>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</si>
  <si>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</si>
  <si>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</si>
  <si>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</si>
  <si>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</si>
  <si>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</si>
  <si>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</si>
  <si>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</si>
  <si>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</si>
  <si>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</si>
  <si>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</si>
  <si>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</si>
  <si>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</si>
  <si>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</si>
  <si>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</si>
  <si>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</si>
  <si>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</si>
  <si>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</si>
  <si>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</si>
  <si>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</si>
  <si>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</si>
  <si>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</si>
  <si>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</si>
  <si>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</si>
  <si>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</si>
  <si>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</si>
  <si>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</si>
  <si>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</si>
  <si>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</si>
  <si>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</si>
  <si>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</si>
  <si>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</si>
  <si>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</si>
  <si>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</si>
  <si>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</si>
  <si>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</si>
  <si>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</si>
  <si>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</si>
  <si>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</si>
  <si>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</si>
  <si>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</si>
  <si>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</si>
  <si>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</si>
  <si>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</si>
  <si>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</si>
  <si>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</si>
  <si>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</si>
  <si>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</si>
  <si>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</si>
  <si>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</si>
  <si>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</si>
  <si>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</si>
  <si>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</si>
  <si>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</si>
  <si>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</si>
  <si>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</si>
  <si>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</si>
  <si>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</si>
  <si>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</si>
  <si>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</si>
  <si>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</si>
  <si>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</si>
  <si>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</si>
  <si>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</si>
  <si>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</si>
  <si>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</si>
  <si>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</si>
  <si>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</si>
  <si>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</si>
  <si>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</si>
  <si>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</si>
  <si>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</si>
  <si>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</si>
  <si>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</si>
  <si>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</si>
  <si>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</si>
  <si>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</si>
  <si>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</si>
  <si>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</si>
  <si>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</si>
  <si>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</si>
  <si>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</si>
  <si>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</si>
  <si>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</si>
  <si>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</si>
  <si>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</si>
  <si>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</si>
  <si>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</si>
  <si>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</si>
  <si>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</si>
  <si>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</si>
  <si>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</si>
  <si>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</si>
  <si>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</si>
  <si>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</si>
  <si>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</si>
  <si>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</si>
  <si>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</si>
  <si>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</si>
  <si>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</si>
  <si>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</si>
  <si>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</si>
  <si>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</si>
  <si>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</si>
  <si>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</si>
  <si>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</si>
  <si>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</si>
  <si>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</si>
  <si>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</si>
  <si>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</si>
  <si>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</si>
  <si>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</si>
  <si>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</si>
  <si>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</si>
  <si>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</si>
  <si>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</si>
  <si>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</si>
  <si>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</si>
  <si>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</si>
  <si>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</si>
  <si>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</si>
  <si>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</si>
  <si>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</si>
  <si>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</si>
  <si>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</si>
  <si>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</si>
  <si>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</si>
  <si>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</si>
  <si>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</si>
  <si>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</si>
  <si>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</si>
  <si>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</si>
  <si>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</si>
  <si>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</si>
  <si>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</si>
  <si>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</si>
  <si>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</si>
  <si>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</si>
  <si>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</si>
  <si>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</si>
  <si>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</si>
  <si>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</si>
  <si>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</si>
  <si>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</si>
  <si>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</si>
  <si>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</si>
  <si>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</si>
  <si>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</si>
  <si>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</si>
  <si>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</si>
  <si>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</si>
  <si>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</si>
  <si>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</si>
  <si>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</si>
  <si>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</si>
  <si>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</si>
  <si>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</si>
  <si>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</si>
  <si>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</si>
  <si>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</si>
  <si>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</si>
  <si>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</si>
  <si>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</si>
  <si>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</si>
  <si>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</si>
  <si>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</si>
  <si>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</si>
  <si>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</si>
  <si>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</si>
  <si>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</si>
  <si>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</si>
  <si>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</si>
  <si>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</si>
  <si>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</si>
  <si>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</si>
  <si>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</si>
  <si>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</si>
  <si>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</si>
  <si>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</si>
  <si>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</si>
  <si>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</si>
  <si>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</si>
  <si>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</si>
  <si>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</si>
  <si>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</si>
  <si>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</si>
  <si>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</si>
  <si>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</si>
  <si>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</si>
  <si>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</si>
  <si>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</si>
  <si>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</si>
  <si>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</si>
  <si>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</si>
  <si>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</si>
  <si>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</si>
  <si>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</si>
  <si>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</si>
  <si>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</si>
  <si>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</si>
  <si>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</si>
  <si>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</si>
  <si>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</si>
  <si>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</si>
  <si>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</si>
  <si>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</si>
  <si>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</si>
  <si>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</si>
  <si>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</si>
  <si>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</si>
  <si>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</si>
  <si>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</si>
  <si>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</si>
  <si>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</si>
  <si>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</si>
  <si>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</si>
  <si>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</si>
  <si>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</si>
  <si>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</si>
  <si>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</si>
  <si>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</si>
  <si>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</si>
  <si>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</si>
  <si>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</si>
  <si>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</si>
  <si>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</si>
  <si>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</si>
  <si>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</si>
  <si>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</si>
  <si>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</si>
  <si>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</si>
  <si>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</si>
  <si>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</si>
  <si>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</si>
  <si>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</si>
  <si>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</si>
  <si>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</si>
  <si>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</si>
  <si>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</si>
  <si>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</si>
  <si>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</si>
  <si>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</si>
  <si>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</si>
  <si>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</si>
  <si>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</si>
  <si>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</si>
  <si>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</si>
  <si>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</si>
  <si>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</si>
  <si>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</si>
  <si>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</si>
  <si>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</si>
  <si>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</si>
  <si>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</si>
  <si>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</si>
  <si>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</si>
  <si>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</si>
  <si>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</si>
  <si>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</si>
  <si>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</si>
  <si>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</si>
  <si>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</si>
  <si>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</si>
  <si>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</si>
  <si>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</si>
  <si>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</si>
  <si>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</si>
  <si>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</si>
  <si>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</si>
  <si>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</si>
  <si>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</si>
  <si>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</si>
  <si>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</si>
  <si>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</si>
  <si>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</si>
  <si>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</si>
  <si>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</si>
  <si>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</si>
  <si>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</si>
  <si>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</si>
  <si>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</si>
  <si>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</si>
  <si>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</si>
  <si>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</si>
  <si>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</si>
  <si>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</si>
  <si>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</si>
  <si>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</si>
  <si>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</si>
  <si>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</si>
  <si>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</si>
  <si>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</si>
  <si>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</si>
  <si>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</si>
  <si>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</si>
  <si>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</si>
  <si>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</si>
  <si>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</si>
  <si>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</si>
  <si>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</si>
  <si>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</si>
  <si>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</si>
  <si>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</si>
  <si>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</si>
  <si>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</si>
  <si>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</si>
  <si>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</si>
  <si>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</si>
  <si>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</si>
  <si>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</si>
  <si>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</si>
  <si>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</si>
  <si>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</si>
  <si>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</si>
  <si>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</si>
  <si>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</si>
  <si>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</si>
  <si>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</si>
  <si>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</si>
  <si>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</si>
  <si>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</si>
  <si>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</si>
  <si>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</si>
  <si>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</si>
  <si>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</si>
  <si>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</si>
  <si>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</si>
  <si>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</si>
  <si>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</si>
  <si>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</si>
  <si>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</si>
  <si>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</si>
  <si>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</si>
  <si>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</si>
  <si>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</si>
  <si>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</si>
  <si>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</si>
  <si>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</si>
  <si>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</si>
  <si>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</si>
  <si>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</si>
  <si>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</si>
  <si>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</si>
  <si>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</si>
  <si>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</si>
  <si>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</si>
  <si>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</si>
  <si>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</si>
  <si>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</si>
  <si>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</si>
  <si>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</si>
  <si>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</si>
  <si>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</si>
  <si>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</si>
  <si>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</si>
  <si>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</si>
  <si>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</si>
  <si>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</si>
  <si>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</si>
  <si>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</si>
  <si>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</si>
  <si>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</si>
  <si>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</si>
  <si>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</si>
  <si>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</si>
  <si>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</si>
  <si>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</si>
  <si>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</si>
  <si>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</si>
  <si>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</si>
  <si>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</si>
  <si>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</si>
  <si>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</si>
  <si>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</si>
  <si>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</si>
  <si>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</si>
  <si>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</si>
  <si>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</si>
  <si>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</si>
  <si>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</si>
  <si>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</si>
  <si>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</si>
  <si>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</si>
  <si>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</si>
  <si>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</si>
  <si>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</si>
  <si>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</si>
  <si>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</si>
  <si>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</si>
  <si>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</si>
  <si>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</si>
  <si>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</si>
  <si>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</si>
  <si>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</si>
  <si>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</si>
  <si>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</si>
  <si>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</si>
  <si>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</si>
  <si>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</si>
  <si>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</si>
  <si>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</si>
  <si>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</si>
  <si>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</si>
  <si>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</si>
  <si>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</si>
  <si>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</si>
  <si>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</si>
  <si>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</si>
  <si>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</si>
  <si>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</si>
  <si>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</si>
  <si>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</si>
  <si>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</si>
  <si>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</si>
  <si>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</si>
  <si>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</si>
  <si>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</si>
  <si>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</si>
  <si>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</si>
  <si>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</si>
  <si>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</si>
  <si>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</si>
  <si>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</si>
  <si>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</si>
  <si>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</si>
  <si>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</si>
  <si>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</si>
  <si>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</si>
  <si>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</si>
  <si>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</si>
  <si>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</si>
  <si>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</si>
  <si>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</si>
  <si>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</si>
  <si>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</si>
  <si>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</si>
  <si>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</si>
  <si>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</si>
  <si>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</si>
  <si>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</si>
  <si>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</si>
  <si>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</si>
  <si>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</si>
  <si>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</si>
  <si>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</si>
  <si>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</si>
  <si>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</si>
  <si>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</si>
  <si>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</si>
  <si>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</si>
  <si>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</si>
  <si>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</si>
  <si>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</si>
  <si>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</si>
  <si>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</si>
  <si>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</si>
  <si>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</si>
  <si>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</si>
  <si>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</si>
  <si>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</si>
  <si>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</si>
  <si>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</si>
  <si>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</si>
  <si>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</si>
  <si>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</si>
  <si>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</si>
  <si>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</si>
  <si>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</si>
  <si>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</si>
  <si>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</si>
  <si>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</si>
  <si>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</si>
  <si>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</si>
  <si>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</si>
  <si>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</si>
  <si>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</si>
  <si>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</si>
  <si>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</si>
  <si>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</si>
  <si>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</si>
  <si>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</si>
  <si>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</si>
  <si>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</si>
  <si>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</si>
  <si>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</si>
  <si>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</si>
  <si>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</si>
  <si>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</si>
  <si>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</si>
  <si>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</si>
  <si>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</si>
  <si>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</si>
  <si>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</si>
  <si>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</si>
  <si>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</si>
  <si>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</si>
  <si>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</si>
  <si>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</si>
  <si>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</si>
  <si>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</si>
  <si>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</si>
  <si>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</si>
  <si>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</si>
  <si>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</si>
  <si>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</si>
  <si>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</si>
  <si>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</si>
  <si>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</si>
  <si>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</si>
  <si>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</si>
  <si>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</si>
  <si>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</si>
  <si>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</si>
  <si>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</si>
  <si>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</si>
  <si>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</si>
  <si>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</si>
  <si>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</si>
  <si>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</si>
  <si>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</si>
  <si>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</si>
  <si>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</si>
  <si>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</si>
  <si>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</si>
  <si>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</si>
  <si>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</si>
  <si>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</si>
  <si>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</si>
  <si>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</si>
  <si>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</si>
  <si>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</si>
  <si>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</si>
  <si>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</si>
  <si>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</si>
  <si>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</si>
  <si>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</si>
  <si>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</si>
  <si>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</si>
  <si>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</si>
  <si>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</si>
  <si>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</si>
  <si>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</si>
  <si>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</si>
  <si>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</si>
  <si>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</si>
  <si>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</si>
  <si>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</si>
  <si>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</si>
  <si>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</si>
  <si>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</si>
  <si>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</si>
  <si>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</si>
  <si>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</si>
  <si>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</si>
  <si>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</si>
  <si>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</si>
  <si>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</si>
  <si>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</si>
  <si>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</si>
  <si>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</si>
  <si>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</si>
  <si>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</si>
  <si>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</si>
  <si>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</si>
  <si>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</si>
  <si>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</si>
  <si>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</si>
  <si>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</si>
  <si>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</si>
  <si>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</si>
  <si>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</si>
  <si>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</si>
  <si>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</si>
  <si>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</si>
  <si>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</si>
  <si>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</si>
  <si>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</si>
  <si>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</si>
  <si>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</si>
  <si>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</si>
  <si>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</si>
  <si>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</si>
  <si>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</si>
  <si>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</si>
  <si>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</si>
  <si>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</si>
  <si>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</si>
  <si>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</si>
  <si>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</si>
  <si>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</si>
  <si>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</si>
  <si>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</si>
  <si>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</si>
  <si>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</si>
  <si>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</si>
  <si>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</si>
  <si>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</si>
  <si>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</si>
  <si>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</si>
  <si>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</si>
  <si>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</si>
  <si>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</si>
  <si>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</si>
  <si>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</si>
  <si>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</si>
  <si>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</si>
  <si>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</si>
  <si>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</si>
  <si>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</si>
  <si>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</si>
  <si>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</si>
  <si>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</si>
  <si>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</si>
  <si>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</si>
  <si>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</si>
  <si>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</si>
  <si>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</si>
  <si>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</si>
  <si>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</si>
  <si>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</si>
  <si>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</si>
  <si>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</si>
  <si>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</si>
  <si>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</si>
  <si>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</si>
  <si>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</si>
  <si>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</si>
  <si>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</si>
  <si>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</si>
  <si>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</si>
  <si>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</si>
  <si>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</si>
  <si>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</si>
  <si>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</si>
  <si>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</si>
  <si>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</si>
  <si>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</si>
  <si>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</si>
  <si>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</si>
  <si>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</si>
  <si>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</si>
  <si>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</si>
  <si>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</si>
  <si>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</si>
  <si>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</si>
  <si>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</si>
  <si>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</si>
  <si>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</si>
  <si>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</si>
  <si>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</si>
  <si>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</si>
  <si>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</si>
  <si>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</si>
  <si>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</si>
  <si>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</si>
  <si>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</si>
  <si>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</si>
  <si>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</si>
  <si>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</si>
  <si>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</si>
  <si>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</si>
  <si>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</si>
  <si>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</si>
  <si>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</si>
  <si>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</si>
  <si>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</si>
  <si>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</si>
  <si>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</si>
  <si>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</si>
  <si>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</si>
  <si>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</si>
  <si>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</si>
  <si>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</si>
  <si>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</si>
  <si>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</si>
  <si>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</si>
  <si>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</si>
  <si>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</si>
  <si>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</si>
  <si>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</si>
  <si>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</si>
  <si>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</si>
  <si>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</si>
  <si>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</si>
  <si>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</si>
  <si>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</si>
  <si>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</si>
  <si>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</si>
  <si>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</si>
  <si>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</si>
  <si>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</si>
  <si>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</si>
  <si>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</si>
  <si>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</si>
  <si>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</si>
  <si>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</si>
  <si>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</si>
  <si>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</si>
  <si>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</si>
  <si>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</si>
  <si>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</si>
  <si>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</si>
  <si>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</si>
  <si>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</si>
  <si>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</si>
  <si>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</si>
  <si>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</si>
  <si>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</si>
  <si>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</si>
  <si>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</si>
  <si>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</si>
  <si>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</si>
  <si>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</si>
  <si>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</si>
  <si>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</si>
  <si>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</si>
  <si>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</si>
  <si>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</si>
  <si>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</si>
  <si>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</si>
  <si>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</si>
  <si>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</si>
  <si>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</si>
  <si>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</si>
  <si>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</si>
  <si>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</si>
  <si>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</si>
  <si>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</si>
  <si>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</si>
  <si>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</si>
  <si>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</si>
  <si>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</si>
  <si>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</si>
  <si>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</si>
  <si>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</si>
  <si>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</si>
  <si>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</si>
  <si>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</si>
  <si>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</si>
  <si>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</si>
  <si>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</si>
  <si>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</si>
  <si>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</si>
  <si>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</si>
  <si>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</si>
  <si>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</si>
  <si>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</si>
  <si>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</si>
  <si>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</si>
  <si>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</si>
  <si>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</si>
  <si>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</si>
  <si>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</si>
  <si>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</si>
  <si>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</si>
  <si>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</si>
  <si>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</si>
  <si>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</si>
  <si>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</si>
  <si>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</si>
  <si>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</si>
  <si>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</si>
  <si>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</si>
  <si>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</si>
  <si>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</si>
  <si>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</si>
  <si>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</si>
  <si>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</si>
  <si>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</si>
  <si>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</si>
  <si>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</si>
  <si>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</si>
  <si>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</si>
  <si>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</si>
  <si>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</si>
  <si>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</si>
  <si>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</si>
  <si>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</si>
  <si>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</si>
  <si>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</si>
  <si>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</si>
  <si>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</si>
  <si>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</si>
  <si>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</si>
  <si>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</si>
  <si>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</si>
  <si>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</si>
  <si>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</si>
  <si>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</si>
  <si>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</si>
  <si>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</si>
  <si>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</si>
  <si>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</si>
  <si>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</si>
  <si>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</si>
  <si>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</si>
  <si>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</si>
  <si>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</si>
  <si>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</si>
  <si>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</si>
  <si>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</si>
  <si>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</si>
  <si>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</si>
  <si>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</si>
  <si>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</si>
  <si>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</si>
  <si>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</si>
  <si>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</si>
  <si>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</si>
  <si>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</si>
  <si>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</si>
  <si>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</si>
  <si>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</si>
  <si>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</si>
  <si>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</si>
  <si>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</si>
  <si>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</si>
  <si>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</si>
  <si>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</si>
  <si>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</si>
  <si>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</si>
  <si>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</si>
  <si>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</si>
  <si>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</si>
  <si>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</si>
  <si>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</si>
  <si>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</si>
  <si>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</si>
  <si>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</si>
  <si>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</si>
  <si>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</si>
  <si>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</si>
  <si>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</si>
  <si>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</si>
  <si>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</si>
  <si>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</si>
  <si>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</si>
  <si>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</si>
  <si>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</si>
  <si>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</si>
  <si>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</si>
  <si>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</si>
  <si>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</si>
  <si>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</si>
  <si>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</si>
  <si>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</si>
  <si>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</si>
  <si>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</si>
  <si>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</si>
  <si>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</si>
  <si>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</si>
  <si>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</si>
  <si>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</si>
  <si>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</si>
  <si>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</si>
  <si>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</si>
  <si>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</si>
  <si>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</si>
  <si>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</si>
  <si>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</si>
  <si>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</si>
  <si>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</si>
  <si>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</si>
  <si>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</si>
  <si>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</si>
  <si>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</si>
  <si>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</si>
  <si>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</si>
  <si>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</si>
  <si>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</si>
  <si>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</si>
  <si>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</si>
  <si>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</si>
  <si>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</si>
  <si>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</si>
  <si>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</si>
  <si>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</si>
  <si>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</si>
  <si>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</si>
  <si>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</si>
  <si>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</si>
  <si>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</si>
  <si>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</si>
  <si>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</si>
  <si>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</si>
  <si>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</si>
  <si>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</si>
  <si>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</si>
  <si>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</si>
  <si>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</si>
  <si>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</si>
  <si>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</si>
  <si>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</si>
  <si>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</si>
  <si>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</si>
  <si>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</si>
  <si>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</si>
  <si>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</si>
  <si>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</si>
  <si>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</si>
  <si>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</si>
  <si>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</si>
  <si>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</si>
  <si>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</si>
  <si>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</si>
  <si>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</si>
  <si>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</si>
  <si>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</si>
  <si>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</si>
  <si>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</si>
  <si>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</si>
  <si>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</si>
  <si>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</si>
  <si>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</si>
  <si>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</si>
  <si>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</si>
  <si>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</si>
  <si>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</si>
  <si>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</si>
  <si>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</si>
  <si>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</si>
  <si>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</si>
  <si>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</si>
  <si>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</si>
  <si>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</si>
  <si>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</si>
  <si>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</si>
  <si>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</si>
  <si>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</si>
  <si>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</si>
  <si>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</si>
  <si>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</si>
  <si>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</si>
  <si>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</si>
  <si>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</si>
  <si>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</si>
  <si>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</si>
  <si>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</si>
  <si>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</si>
  <si>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</si>
  <si>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</si>
  <si>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</si>
  <si>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</si>
  <si>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</si>
  <si>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</si>
  <si>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</si>
  <si>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</si>
  <si>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</si>
  <si>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</si>
  <si>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</si>
  <si>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</si>
  <si>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</si>
  <si>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</si>
  <si>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</si>
  <si>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</si>
  <si>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</si>
  <si>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</si>
  <si>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</si>
  <si>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</si>
  <si>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</si>
  <si>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</si>
  <si>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</si>
  <si>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</si>
  <si>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</si>
  <si>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</si>
  <si>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</si>
  <si>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</si>
  <si>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</si>
  <si>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</si>
  <si>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</si>
  <si>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</si>
  <si>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</si>
  <si>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</si>
  <si>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</si>
  <si>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</si>
  <si>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</si>
  <si>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</si>
  <si>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</si>
  <si>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</si>
  <si>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</si>
  <si>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</si>
  <si>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</si>
  <si>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</si>
  <si>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</si>
  <si>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</si>
  <si>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</si>
  <si>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</si>
  <si>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</si>
  <si>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</si>
  <si>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</si>
  <si>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</si>
  <si>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</si>
  <si>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</si>
  <si>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</si>
  <si>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</si>
  <si>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</si>
  <si>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</si>
  <si>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</si>
  <si>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</si>
  <si>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</si>
  <si>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</si>
  <si>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</si>
  <si>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</si>
  <si>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</si>
  <si>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</si>
  <si>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</si>
  <si>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</si>
  <si>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</si>
  <si>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</si>
  <si>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</si>
  <si>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</si>
  <si>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</si>
  <si>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</si>
  <si>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</si>
  <si>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</si>
  <si>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</si>
  <si>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</si>
  <si>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</si>
  <si>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</si>
  <si>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</si>
  <si>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</si>
  <si>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</si>
  <si>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</si>
  <si>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</si>
  <si>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</si>
  <si>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</si>
  <si>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</si>
  <si>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</si>
  <si>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</si>
  <si>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</si>
  <si>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</si>
  <si>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</si>
  <si>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</si>
  <si>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</si>
  <si>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</si>
  <si>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</si>
  <si>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</si>
  <si>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</si>
  <si>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</si>
  <si>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</si>
  <si>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</si>
  <si>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</si>
  <si>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</si>
  <si>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</si>
  <si>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</si>
  <si>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</si>
  <si>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</si>
  <si>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</si>
  <si>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</si>
  <si>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</si>
  <si>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</si>
  <si>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</si>
  <si>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</si>
  <si>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</si>
  <si>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</si>
  <si>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</si>
  <si>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</si>
  <si>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</si>
  <si>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</si>
  <si>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</si>
  <si>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</si>
  <si>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</si>
  <si>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</si>
  <si>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</si>
  <si>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</si>
  <si>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</si>
  <si>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</si>
  <si>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</si>
  <si>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</si>
  <si>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</si>
  <si>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</si>
  <si>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</si>
  <si>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</si>
  <si>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</si>
  <si>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</si>
  <si>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</si>
  <si>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</si>
  <si>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</si>
  <si>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</si>
  <si>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</si>
  <si>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</si>
  <si>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</si>
  <si>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</si>
  <si>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</si>
  <si>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</si>
  <si>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</si>
  <si>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</si>
  <si>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</si>
  <si>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</si>
  <si>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</si>
  <si>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</si>
  <si>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</si>
  <si>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</si>
  <si>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</si>
  <si>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</si>
  <si>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</si>
  <si>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</si>
  <si>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</si>
  <si>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</si>
  <si>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</si>
  <si>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</si>
  <si>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</si>
  <si>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</si>
  <si>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</si>
  <si>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</si>
  <si>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</si>
  <si>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</si>
  <si>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</si>
  <si>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</si>
  <si>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</si>
  <si>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</si>
  <si>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</si>
  <si>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</si>
  <si>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</si>
  <si>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</si>
  <si>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</si>
  <si>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</si>
  <si>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</si>
  <si>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</si>
  <si>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</si>
  <si>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</si>
  <si>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</si>
  <si>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</si>
  <si>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</si>
  <si>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</si>
  <si>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</si>
  <si>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</si>
  <si>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</si>
  <si>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</si>
  <si>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</si>
  <si>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</si>
  <si>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</si>
  <si>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</si>
  <si>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</si>
  <si>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</si>
  <si>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</si>
  <si>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</si>
  <si>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</si>
  <si>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</si>
  <si>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</si>
  <si>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</si>
  <si>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</si>
  <si>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</si>
  <si>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</si>
  <si>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</si>
  <si>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</si>
  <si>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</si>
  <si>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</si>
  <si>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</si>
  <si>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</si>
  <si>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</si>
  <si>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</si>
  <si>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</si>
  <si>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</si>
  <si>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</si>
  <si>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</si>
  <si>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</si>
  <si>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</si>
  <si>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</si>
  <si>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</si>
  <si>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</si>
  <si>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</si>
  <si>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</si>
  <si>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</si>
  <si>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</si>
  <si>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</si>
  <si>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</si>
  <si>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</si>
  <si>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</si>
  <si>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</si>
  <si>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</si>
  <si>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</si>
  <si>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</si>
  <si>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</si>
  <si>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</si>
  <si>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</si>
  <si>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</si>
  <si>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</si>
  <si>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</si>
  <si>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</si>
  <si>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</si>
  <si>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</si>
  <si>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</si>
  <si>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</si>
  <si>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</si>
  <si>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</si>
  <si>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</si>
  <si>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</si>
  <si>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</si>
  <si>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</si>
  <si>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</si>
  <si>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</si>
  <si>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</si>
  <si>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</si>
  <si>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</si>
  <si>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</si>
  <si>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</si>
  <si>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</si>
  <si>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</si>
  <si>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</si>
  <si>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</si>
  <si>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</si>
  <si>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</si>
  <si>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</si>
  <si>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</si>
  <si>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</si>
  <si>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</si>
  <si>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</si>
  <si>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</si>
  <si>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</si>
  <si>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</si>
  <si>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</si>
  <si>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</si>
  <si>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</si>
  <si>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</si>
  <si>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</si>
  <si>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</si>
  <si>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</si>
  <si>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</si>
  <si>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</si>
  <si>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</si>
  <si>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</si>
  <si>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</si>
  <si>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</si>
  <si>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</si>
  <si>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</si>
  <si>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</si>
  <si>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</si>
  <si>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</si>
  <si>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</si>
  <si>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</si>
  <si>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</si>
  <si>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</si>
  <si>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</si>
  <si>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</si>
  <si>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</si>
  <si>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</si>
  <si>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</si>
  <si>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</si>
  <si>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</si>
  <si>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</si>
  <si>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</si>
  <si>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</si>
  <si>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</si>
  <si>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</si>
  <si>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</si>
  <si>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</si>
  <si>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</si>
  <si>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</si>
  <si>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</si>
  <si>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</si>
  <si>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</si>
  <si>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</si>
  <si>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</si>
  <si>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</si>
  <si>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</si>
  <si>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</si>
  <si>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</si>
  <si>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</si>
  <si>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</si>
  <si>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</si>
  <si>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</si>
  <si>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</si>
  <si>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</si>
  <si>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</si>
  <si>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</si>
  <si>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</si>
  <si>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</si>
  <si>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</si>
  <si>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</si>
  <si>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</si>
  <si>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</si>
  <si>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</si>
  <si>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</si>
  <si>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</si>
  <si>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</si>
  <si>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</si>
  <si>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</si>
  <si>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</si>
  <si>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</si>
  <si>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</si>
  <si>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</si>
  <si>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</si>
  <si>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</si>
  <si>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</si>
  <si>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</si>
  <si>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</si>
  <si>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</si>
  <si>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</si>
  <si>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</si>
  <si>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</si>
  <si>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</si>
  <si>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</si>
  <si>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</si>
  <si>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</si>
  <si>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</si>
  <si>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</si>
  <si>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</si>
  <si>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</si>
  <si>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</si>
  <si>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</si>
  <si>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</si>
  <si>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</si>
  <si>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</si>
  <si>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</si>
  <si>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</si>
  <si>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</si>
  <si>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</si>
  <si>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</si>
  <si>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</si>
  <si>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</si>
  <si>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</si>
  <si>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</si>
  <si>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</si>
  <si>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</si>
  <si>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</si>
  <si>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</si>
  <si>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</si>
  <si>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</si>
  <si>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</si>
  <si>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</si>
  <si>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</si>
  <si>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</si>
  <si>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</si>
  <si>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</si>
  <si>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</si>
  <si>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</si>
  <si>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</si>
  <si>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</si>
  <si>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</si>
  <si>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</si>
  <si>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</si>
  <si>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</si>
  <si>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</si>
  <si>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</si>
  <si>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</si>
  <si>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</si>
  <si>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</si>
  <si>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</si>
  <si>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</si>
  <si>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</si>
  <si>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</si>
  <si>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</si>
  <si>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</si>
  <si>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</si>
  <si>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</si>
  <si>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</si>
  <si>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</si>
  <si>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</si>
  <si>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</si>
  <si>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</si>
  <si>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</si>
  <si>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</si>
  <si>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</si>
  <si>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</si>
  <si>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</si>
  <si>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</si>
  <si>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</si>
  <si>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</si>
  <si>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</si>
  <si>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</si>
  <si>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</si>
  <si>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</si>
  <si>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</si>
  <si>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</si>
  <si>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</si>
  <si>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</si>
  <si>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</si>
  <si>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</si>
  <si>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</si>
  <si>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</si>
  <si>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</si>
  <si>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</si>
  <si>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</si>
  <si>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</si>
  <si>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</si>
  <si>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</si>
  <si>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</si>
  <si>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</si>
  <si>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</si>
  <si>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</si>
  <si>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</si>
  <si>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</si>
  <si>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</si>
  <si>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</si>
  <si>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</si>
  <si>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</si>
  <si>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</si>
  <si>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</si>
  <si>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</si>
  <si>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</si>
  <si>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</si>
  <si>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</si>
  <si>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</si>
  <si>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</si>
  <si>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</si>
  <si>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</si>
  <si>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</si>
  <si>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</si>
  <si>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</si>
  <si>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</si>
  <si>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</si>
  <si>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</si>
  <si>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</si>
  <si>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</si>
  <si>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</si>
  <si>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</si>
  <si>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</si>
  <si>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</si>
  <si>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</si>
  <si>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</si>
  <si>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</si>
  <si>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</si>
  <si>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</si>
  <si>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</si>
  <si>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</si>
  <si>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</si>
  <si>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</si>
  <si>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</si>
  <si>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</si>
  <si>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</si>
  <si>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</si>
  <si>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</si>
  <si>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</si>
  <si>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</si>
  <si>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</si>
  <si>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</si>
  <si>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</si>
  <si>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</si>
  <si>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</si>
  <si>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</si>
  <si>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</si>
  <si>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</si>
  <si>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</si>
  <si>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</si>
  <si>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</si>
  <si>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</si>
  <si>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</si>
  <si>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</si>
  <si>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</si>
  <si>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</si>
  <si>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</si>
  <si>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</si>
  <si>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</si>
  <si>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</si>
  <si>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</si>
  <si>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</si>
  <si>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</si>
  <si>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</si>
  <si>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</si>
  <si>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</si>
  <si>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</si>
  <si>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</si>
  <si>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</si>
  <si>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</si>
  <si>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</si>
  <si>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</si>
  <si>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</si>
  <si>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</si>
  <si>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</si>
  <si>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</si>
  <si>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</si>
  <si>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</si>
  <si>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</si>
  <si>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</si>
  <si>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</si>
  <si>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</si>
  <si>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</si>
  <si>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</si>
  <si>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</si>
  <si>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</si>
  <si>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</si>
  <si>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</si>
  <si>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</si>
  <si>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</si>
  <si>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</si>
  <si>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</si>
  <si>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</si>
  <si>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</si>
  <si>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</si>
  <si>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</si>
  <si>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</si>
  <si>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</si>
  <si>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</si>
  <si>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</si>
  <si>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</si>
  <si>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</si>
  <si>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</si>
  <si>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</si>
  <si>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</si>
  <si>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</si>
  <si>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</si>
  <si>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</si>
  <si>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</si>
  <si>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</si>
  <si>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</si>
  <si>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</si>
  <si>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</si>
  <si>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</si>
  <si>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</si>
  <si>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</si>
  <si>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</si>
  <si>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</si>
  <si>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</si>
  <si>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</si>
  <si>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</si>
  <si>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</si>
  <si>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</si>
  <si>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</si>
  <si>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</si>
  <si>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</si>
  <si>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</si>
  <si>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</si>
  <si>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</si>
  <si>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</si>
  <si>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</si>
  <si>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</si>
  <si>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</si>
  <si>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</si>
  <si>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</si>
  <si>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</si>
  <si>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</si>
  <si>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</si>
  <si>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</si>
  <si>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</si>
  <si>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</si>
  <si>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</si>
  <si>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</si>
  <si>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</si>
  <si>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</si>
  <si>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</si>
  <si>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</si>
  <si>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</si>
  <si>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</si>
  <si>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</si>
  <si>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</si>
  <si>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</si>
  <si>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</si>
  <si>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</si>
  <si>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</si>
  <si>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</si>
  <si>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</si>
  <si>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</si>
  <si>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</si>
  <si>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</si>
  <si>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</si>
  <si>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</si>
  <si>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</si>
  <si>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</si>
  <si>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</si>
  <si>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</si>
  <si>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</si>
  <si>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</si>
  <si>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</si>
  <si>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</si>
  <si>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</si>
  <si>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</si>
  <si>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</si>
  <si>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</si>
  <si>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</si>
  <si>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</si>
  <si>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</si>
  <si>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</si>
  <si>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</si>
  <si>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</si>
  <si>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</si>
  <si>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</si>
  <si>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</si>
  <si>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</si>
  <si>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</si>
  <si>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</si>
  <si>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</si>
  <si>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</si>
  <si>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</si>
  <si>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</si>
  <si>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</si>
  <si>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</si>
  <si>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</si>
  <si>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</si>
  <si>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</si>
  <si>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</si>
  <si>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</si>
  <si>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</si>
  <si>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</si>
  <si>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</si>
  <si>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</si>
  <si>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</si>
  <si>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</si>
  <si>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</si>
  <si>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</si>
  <si>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</si>
  <si>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</si>
  <si>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</si>
  <si>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</si>
  <si>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</si>
  <si>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</si>
  <si>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</si>
  <si>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</si>
  <si>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</si>
  <si>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</si>
  <si>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</si>
  <si>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</si>
  <si>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</si>
  <si>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</si>
  <si>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</si>
  <si>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</si>
  <si>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</si>
  <si>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</si>
  <si>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</si>
  <si>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</si>
  <si>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</si>
  <si>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</si>
  <si>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</si>
  <si>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</si>
  <si>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</si>
  <si>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</si>
  <si>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</si>
  <si>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</si>
  <si>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</si>
  <si>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</si>
  <si>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</si>
  <si>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</si>
  <si>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</si>
  <si>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</si>
  <si>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</si>
  <si>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</si>
  <si>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</si>
  <si>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</si>
  <si>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</si>
  <si>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</si>
  <si>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</si>
  <si>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</si>
  <si>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</si>
  <si>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</si>
  <si>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</si>
  <si>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</si>
  <si>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</si>
  <si>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</si>
  <si>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</si>
  <si>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</si>
  <si>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</si>
  <si>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</si>
  <si>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</si>
  <si>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</si>
  <si>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</si>
  <si>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</si>
  <si>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</si>
  <si>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</si>
  <si>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</si>
  <si>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</si>
  <si>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</si>
  <si>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</si>
  <si>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</si>
  <si>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</si>
  <si>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</si>
  <si>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</si>
  <si>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</si>
  <si>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</si>
  <si>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</si>
  <si>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</si>
  <si>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</si>
  <si>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</si>
  <si>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</si>
  <si>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</si>
  <si>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</si>
  <si>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</si>
  <si>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</si>
  <si>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</si>
  <si>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</si>
  <si>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</si>
  <si>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</si>
  <si>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</si>
  <si>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</si>
  <si>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</si>
  <si>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</si>
  <si>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</si>
  <si>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</si>
  <si>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</si>
  <si>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</si>
  <si>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</si>
  <si>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</si>
  <si>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</si>
  <si>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</si>
  <si>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</si>
  <si>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</si>
  <si>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</si>
  <si>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</si>
  <si>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</si>
  <si>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</si>
  <si>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</si>
  <si>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</si>
  <si>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</si>
  <si>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</si>
  <si>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</si>
  <si>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</si>
  <si>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</si>
  <si>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</si>
  <si>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</si>
  <si>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</si>
  <si>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</si>
  <si>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</si>
  <si>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</si>
  <si>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</si>
  <si>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</si>
  <si>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</si>
  <si>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</si>
  <si>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</si>
  <si>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</si>
  <si>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</si>
  <si>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</si>
  <si>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</si>
  <si>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</si>
  <si>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</si>
  <si>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</si>
  <si>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</si>
  <si>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</si>
  <si>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</si>
  <si>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</si>
  <si>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</si>
  <si>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</si>
  <si>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</si>
  <si>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</si>
  <si>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</si>
  <si>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</si>
  <si>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</si>
  <si>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</si>
  <si>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</si>
  <si>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</si>
  <si>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</si>
  <si>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</si>
  <si>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</si>
  <si>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</si>
  <si>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</si>
  <si>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</si>
  <si>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</si>
  <si>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</si>
  <si>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</si>
  <si>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</si>
  <si>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</si>
  <si>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</si>
  <si>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</si>
  <si>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</si>
  <si>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</si>
  <si>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</si>
  <si>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</si>
  <si>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</si>
  <si>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</si>
  <si>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</si>
  <si>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</si>
  <si>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</si>
  <si>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</si>
  <si>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</si>
  <si>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</si>
  <si>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</si>
  <si>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</si>
  <si>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</si>
  <si>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</si>
  <si>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</si>
  <si>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</si>
  <si>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</si>
  <si>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</si>
  <si>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</si>
  <si>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</si>
  <si>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</si>
  <si>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</si>
  <si>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</si>
  <si>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</si>
  <si>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</si>
  <si>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</si>
  <si>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</si>
  <si>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</si>
  <si>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</si>
  <si>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</si>
  <si>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</si>
  <si>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</si>
  <si>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</si>
  <si>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</si>
  <si>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</si>
  <si>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</si>
  <si>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</si>
  <si>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</si>
  <si>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</si>
  <si>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</si>
  <si>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</si>
  <si>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</si>
  <si>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</si>
  <si>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</si>
  <si>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</si>
  <si>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</si>
  <si>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</si>
  <si>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</si>
  <si>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</si>
  <si>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</si>
  <si>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</si>
  <si>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</si>
  <si>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</si>
  <si>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</si>
  <si>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</si>
  <si>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</si>
  <si>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</si>
  <si>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</si>
  <si>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</si>
  <si>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</si>
  <si>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</si>
  <si>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</si>
  <si>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</si>
  <si>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</si>
  <si>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</si>
  <si>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</si>
  <si>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</si>
  <si>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</si>
  <si>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</si>
  <si>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</si>
  <si>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</si>
  <si>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</si>
  <si>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</si>
  <si>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</si>
  <si>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</si>
  <si>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</si>
  <si>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</si>
  <si>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</si>
  <si>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</si>
  <si>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</si>
  <si>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</si>
  <si>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</si>
  <si>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</si>
  <si>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</si>
  <si>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</si>
  <si>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</si>
  <si>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</si>
  <si>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</si>
  <si>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</si>
  <si>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</si>
  <si>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</si>
  <si>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</si>
  <si>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</si>
  <si>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</si>
  <si>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</si>
  <si>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</si>
  <si>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</si>
  <si>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</si>
  <si>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</si>
  <si>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</si>
  <si>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</si>
  <si>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</si>
  <si>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</si>
  <si>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</si>
  <si>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</si>
  <si>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</si>
  <si>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</si>
  <si>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</si>
  <si>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</si>
  <si>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</si>
  <si>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</si>
  <si>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</si>
  <si>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</si>
  <si>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</si>
  <si>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</si>
  <si>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</si>
  <si>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</si>
  <si>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</si>
  <si>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</si>
  <si>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</si>
  <si>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</si>
  <si>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</si>
  <si>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</si>
  <si>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</si>
  <si>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</si>
  <si>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</si>
  <si>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</si>
  <si>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</si>
  <si>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</si>
  <si>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</si>
  <si>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</si>
  <si>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</si>
  <si>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</si>
  <si>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</si>
  <si>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</si>
  <si>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</si>
  <si>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</si>
  <si>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</si>
  <si>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</si>
  <si>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</si>
  <si>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</si>
  <si>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</si>
  <si>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</si>
  <si>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</si>
  <si>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</si>
  <si>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</si>
  <si>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</si>
  <si>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</si>
  <si>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</si>
  <si>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</si>
  <si>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</si>
  <si>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</si>
  <si>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</si>
  <si>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</si>
  <si>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</si>
  <si>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</si>
  <si>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</si>
  <si>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</si>
  <si>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</si>
  <si>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</si>
  <si>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</si>
  <si>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</si>
  <si>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</si>
  <si>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</si>
  <si>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</si>
  <si>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</si>
  <si>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</si>
  <si>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</si>
  <si>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</si>
  <si>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</si>
  <si>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</si>
  <si>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</si>
  <si>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</si>
  <si>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</si>
  <si>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</si>
  <si>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</si>
  <si>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</si>
  <si>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</si>
  <si>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</si>
  <si>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</si>
  <si>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</si>
  <si>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</si>
  <si>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</si>
  <si>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</si>
  <si>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</si>
  <si>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</si>
  <si>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</si>
  <si>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</si>
  <si>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</si>
  <si>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</si>
  <si>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</si>
  <si>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</si>
  <si>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</si>
  <si>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</si>
  <si>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</si>
  <si>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</si>
  <si>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</si>
  <si>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</si>
  <si>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</si>
  <si>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</si>
  <si>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</si>
  <si>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</si>
  <si>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</si>
  <si>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</si>
  <si>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</si>
  <si>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</si>
  <si>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</si>
  <si>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</si>
  <si>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</si>
  <si>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</si>
  <si>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</si>
  <si>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</si>
  <si>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</si>
  <si>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</si>
  <si>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</si>
  <si>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</si>
  <si>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</si>
  <si>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</si>
  <si>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</si>
  <si>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</si>
  <si>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</si>
  <si>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</si>
  <si>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</si>
  <si>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</si>
  <si>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</si>
  <si>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</si>
  <si>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</si>
  <si>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</si>
  <si>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</si>
  <si>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</si>
  <si>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</si>
  <si>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</si>
  <si>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</si>
  <si>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</si>
  <si>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</si>
  <si>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</si>
  <si>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</si>
  <si>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</si>
  <si>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</si>
  <si>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</si>
  <si>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</si>
  <si>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</si>
  <si>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</si>
  <si>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</si>
  <si>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</si>
  <si>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</si>
  <si>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</si>
  <si>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</si>
  <si>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</si>
  <si>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</si>
  <si>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</si>
  <si>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</si>
  <si>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</si>
  <si>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</si>
  <si>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</si>
  <si>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</si>
  <si>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</si>
  <si>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</si>
  <si>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</si>
  <si>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</si>
  <si>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</si>
  <si>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</si>
  <si>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</si>
  <si>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</si>
  <si>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</si>
  <si>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</si>
  <si>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</si>
  <si>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</si>
  <si>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</si>
  <si>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</si>
  <si>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</si>
  <si>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</si>
  <si>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</si>
  <si>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</si>
  <si>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</si>
  <si>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</si>
  <si>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</si>
  <si>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</si>
  <si>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</si>
  <si>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</si>
  <si>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</si>
  <si>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</si>
  <si>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</si>
  <si>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</si>
  <si>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</si>
  <si>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</si>
  <si>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</si>
  <si>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</si>
  <si>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</si>
  <si>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</si>
  <si>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</si>
  <si>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</si>
  <si>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</si>
  <si>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</si>
  <si>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</si>
  <si>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</si>
  <si>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</si>
  <si>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</si>
  <si>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</si>
  <si>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</si>
  <si>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</si>
  <si>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</si>
  <si>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</si>
  <si>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</si>
  <si>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</si>
  <si>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</si>
  <si>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</si>
  <si>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</si>
  <si>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</si>
  <si>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</si>
  <si>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</si>
  <si>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</si>
  <si>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</si>
  <si>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</si>
  <si>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</si>
  <si>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</si>
  <si>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</si>
  <si>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</si>
  <si>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</si>
  <si>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</si>
  <si>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</si>
  <si>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</si>
  <si>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</si>
  <si>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</si>
  <si>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</si>
  <si>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</si>
  <si>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</si>
  <si>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</si>
  <si>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</si>
  <si>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</si>
  <si>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</si>
  <si>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</si>
  <si>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</si>
  <si>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</si>
  <si>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</si>
  <si>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</si>
  <si>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</si>
  <si>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</si>
  <si>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</si>
  <si>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</si>
  <si>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</si>
  <si>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</si>
  <si>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</si>
  <si>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</si>
  <si>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</si>
  <si>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</si>
  <si>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</si>
  <si>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</si>
  <si>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</si>
  <si>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</si>
  <si>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</si>
  <si>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</si>
  <si>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</si>
  <si>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</si>
  <si>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</si>
  <si>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</si>
  <si>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</si>
  <si>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</si>
  <si>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</si>
  <si>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</si>
  <si>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</si>
  <si>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</si>
  <si>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</si>
  <si>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</si>
  <si>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</si>
  <si>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</si>
  <si>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</si>
  <si>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</si>
  <si>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</si>
  <si>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</si>
  <si>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</si>
  <si>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</si>
  <si>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</si>
  <si>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</si>
  <si>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</si>
  <si>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</si>
  <si>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</si>
  <si>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</si>
  <si>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</si>
  <si>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</si>
  <si>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</si>
  <si>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</si>
  <si>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</si>
  <si>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</si>
  <si>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</si>
  <si>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</si>
  <si>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</si>
  <si>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</si>
  <si>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</si>
  <si>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</si>
  <si>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</si>
  <si>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</si>
  <si>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</si>
  <si>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</si>
  <si>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</si>
  <si>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</si>
  <si>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</si>
  <si>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</si>
  <si>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</si>
  <si>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</si>
  <si>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</si>
  <si>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</si>
  <si>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</si>
  <si>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</si>
  <si>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</si>
  <si>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</si>
  <si>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</si>
  <si>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</si>
  <si>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</si>
  <si>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</si>
  <si>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</si>
  <si>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</si>
  <si>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</si>
  <si>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</si>
  <si>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</si>
  <si>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</si>
  <si>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</si>
  <si>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</si>
  <si>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</si>
  <si>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</si>
  <si>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</si>
  <si>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</si>
  <si>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</si>
  <si>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</si>
  <si>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</si>
  <si>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</si>
  <si>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</si>
  <si>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</si>
  <si>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</si>
  <si>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</si>
  <si>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</si>
  <si>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</si>
  <si>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</si>
  <si>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</si>
  <si>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</si>
  <si>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</si>
  <si>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</si>
  <si>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</si>
  <si>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</si>
  <si>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</si>
  <si>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</si>
  <si>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</si>
  <si>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</si>
  <si>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</si>
  <si>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</si>
  <si>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</si>
  <si>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</si>
  <si>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</si>
  <si>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</si>
  <si>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</si>
  <si>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</si>
  <si>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</si>
  <si>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</si>
  <si>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</si>
  <si>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</si>
  <si>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</si>
  <si>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</si>
  <si>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</si>
  <si>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</si>
  <si>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</si>
  <si>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</si>
  <si>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</si>
  <si>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</si>
  <si>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</si>
  <si>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</si>
  <si>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</si>
  <si>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</si>
  <si>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</si>
  <si>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</si>
  <si>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</si>
  <si>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</si>
  <si>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</si>
  <si>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</si>
  <si>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</si>
  <si>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</si>
  <si>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</si>
  <si>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</si>
  <si>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</si>
  <si>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</si>
  <si>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</si>
  <si>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</si>
  <si>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</si>
  <si>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</si>
  <si>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</si>
  <si>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</si>
  <si>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</si>
  <si>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</si>
  <si>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</si>
  <si>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</si>
  <si>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</si>
  <si>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</si>
  <si>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</si>
  <si>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</si>
  <si>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</si>
  <si>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</si>
  <si>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</si>
  <si>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</si>
  <si>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</si>
  <si>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</si>
  <si>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</si>
  <si>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</si>
  <si>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</si>
  <si>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</si>
  <si>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</si>
  <si>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</si>
  <si>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</si>
  <si>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</si>
  <si>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</si>
  <si>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</si>
  <si>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</si>
  <si>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</si>
  <si>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</si>
  <si>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</si>
  <si>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</si>
  <si>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</si>
  <si>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</si>
  <si>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</si>
  <si>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</si>
  <si>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</si>
  <si>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</si>
  <si>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</si>
  <si>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</si>
  <si>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</si>
  <si>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</si>
  <si>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</si>
  <si>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</si>
  <si>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</si>
  <si>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</si>
  <si>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</si>
  <si>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</si>
  <si>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</si>
  <si>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</si>
  <si>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</si>
  <si>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</si>
  <si>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</si>
  <si>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</si>
  <si>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</si>
  <si>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</si>
  <si>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</si>
  <si>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</si>
  <si>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</si>
  <si>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</si>
  <si>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</si>
  <si>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</si>
  <si>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</si>
  <si>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</si>
  <si>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</si>
  <si>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</si>
  <si>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</si>
  <si>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</si>
  <si>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</si>
  <si>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</si>
  <si>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</si>
  <si>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</si>
  <si>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</si>
  <si>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</si>
  <si>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</si>
  <si>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</si>
  <si>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</si>
  <si>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</si>
  <si>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</si>
  <si>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</si>
  <si>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</si>
  <si>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</si>
  <si>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</si>
  <si>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</si>
  <si>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</si>
  <si>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</si>
  <si>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</si>
  <si>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</si>
  <si>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</si>
  <si>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</si>
  <si>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</si>
  <si>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</si>
  <si>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</si>
  <si>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</si>
  <si>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</si>
  <si>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</si>
  <si>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</si>
  <si>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</si>
  <si>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</si>
  <si>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</si>
  <si>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</si>
  <si>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</si>
  <si>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</si>
  <si>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</si>
  <si>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</si>
  <si>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</si>
  <si>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</si>
  <si>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</si>
  <si>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</si>
  <si>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</si>
  <si>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</si>
  <si>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</si>
  <si>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</si>
  <si>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</si>
  <si>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</si>
  <si>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</si>
  <si>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</si>
  <si>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</si>
  <si>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</si>
  <si>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</si>
  <si>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</si>
  <si>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</si>
  <si>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</si>
  <si>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</si>
  <si>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</si>
  <si>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</si>
  <si>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</si>
  <si>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</si>
  <si>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</si>
  <si>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</si>
  <si>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</si>
  <si>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</si>
  <si>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</si>
  <si>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</si>
  <si>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</si>
  <si>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</si>
  <si>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</si>
  <si>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</si>
  <si>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</si>
  <si>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</si>
  <si>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</si>
  <si>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</si>
  <si>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</si>
  <si>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</si>
  <si>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</si>
  <si>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</si>
  <si>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</si>
  <si>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</si>
  <si>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</si>
  <si>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</si>
  <si>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</si>
  <si>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</si>
  <si>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</si>
  <si>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</si>
  <si>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</si>
  <si>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</si>
  <si>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</si>
  <si>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</si>
  <si>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</si>
  <si>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</si>
  <si>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</si>
  <si>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</si>
  <si>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</si>
  <si>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</si>
  <si>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</si>
  <si>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</si>
  <si>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</si>
  <si>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</si>
  <si>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</si>
  <si>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</si>
  <si>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</si>
  <si>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</si>
  <si>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</si>
  <si>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</si>
  <si>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</si>
  <si>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</si>
  <si>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</si>
  <si>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</si>
  <si>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</si>
  <si>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</si>
  <si>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</si>
  <si>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</si>
  <si>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</si>
  <si>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</si>
  <si>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</si>
  <si>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</si>
  <si>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</si>
  <si>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</si>
  <si>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</si>
  <si>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</si>
  <si>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</si>
  <si>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</si>
  <si>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</si>
  <si>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</si>
  <si>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</si>
  <si>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</si>
  <si>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</si>
  <si>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</si>
  <si>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</si>
  <si>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</si>
  <si>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</si>
  <si>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</si>
  <si>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</si>
  <si>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</si>
  <si>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</si>
  <si>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</si>
  <si>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</si>
  <si>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</si>
  <si>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</si>
  <si>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</si>
  <si>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</si>
  <si>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</si>
  <si>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</si>
  <si>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</si>
  <si>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</si>
  <si>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</si>
  <si>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</si>
  <si>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</si>
  <si>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</si>
  <si>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</si>
  <si>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</si>
  <si>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</si>
  <si>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</si>
  <si>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</si>
  <si>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</si>
  <si>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</si>
  <si>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</si>
  <si>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</si>
  <si>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</si>
  <si>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</si>
  <si>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</si>
  <si>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</si>
  <si>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</si>
  <si>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</si>
  <si>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</si>
  <si>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</si>
  <si>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</si>
  <si>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</si>
  <si>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</si>
  <si>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</si>
  <si>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</si>
  <si>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</si>
  <si>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</si>
  <si>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</si>
  <si>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</si>
  <si>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</si>
  <si>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</si>
  <si>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</si>
  <si>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</si>
  <si>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</si>
  <si>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</si>
  <si>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</si>
  <si>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</si>
  <si>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</si>
  <si>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</si>
  <si>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</si>
  <si>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</si>
  <si>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</si>
  <si>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</si>
  <si>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</si>
  <si>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</si>
  <si>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</si>
  <si>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</si>
  <si>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</si>
  <si>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</si>
  <si>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</si>
  <si>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</si>
  <si>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</si>
  <si>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</si>
  <si>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</si>
  <si>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</si>
  <si>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</si>
  <si>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</si>
  <si>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</si>
  <si>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</si>
  <si>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</si>
  <si>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</si>
  <si>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</si>
  <si>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</si>
  <si>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</si>
  <si>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</si>
  <si>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</si>
  <si>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</si>
  <si>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</si>
  <si>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</si>
  <si>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</si>
  <si>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</si>
  <si>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</si>
  <si>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</si>
  <si>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</si>
  <si>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</si>
  <si>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</si>
  <si>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</si>
  <si>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</si>
  <si>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</si>
  <si>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</si>
  <si>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</si>
  <si>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</si>
  <si>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</si>
  <si>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</si>
  <si>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</si>
  <si>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</si>
  <si>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</si>
  <si>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</si>
  <si>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</si>
  <si>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</si>
  <si>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</si>
  <si>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</si>
  <si>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</si>
  <si>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</si>
  <si>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</si>
  <si>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</si>
  <si>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</si>
  <si>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</si>
  <si>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</si>
  <si>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</si>
  <si>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</si>
  <si>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</si>
  <si>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</si>
  <si>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</si>
  <si>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</si>
  <si>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</si>
  <si>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</si>
  <si>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</si>
  <si>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</si>
  <si>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</si>
  <si>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</si>
  <si>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</si>
  <si>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</si>
  <si>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</si>
  <si>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</si>
  <si>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</si>
  <si>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</si>
  <si>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</si>
  <si>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</si>
  <si>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</si>
  <si>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</si>
  <si>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</si>
  <si>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</si>
  <si>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</si>
  <si>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</si>
  <si>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</si>
  <si>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</si>
  <si>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</si>
  <si>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</si>
  <si>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</si>
  <si>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</si>
  <si>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</si>
  <si>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</si>
  <si>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</si>
  <si>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</si>
  <si>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</si>
  <si>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</si>
  <si>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</si>
  <si>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</si>
  <si>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</si>
  <si>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</si>
  <si>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</si>
  <si>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</si>
  <si>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</si>
  <si>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</si>
  <si>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</si>
  <si>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</si>
  <si>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</si>
  <si>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</si>
  <si>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</si>
  <si>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</si>
  <si>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</si>
  <si>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</si>
  <si>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</si>
  <si>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</si>
  <si>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</si>
  <si>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</si>
  <si>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</si>
  <si>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</si>
  <si>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</si>
  <si>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</si>
  <si>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</si>
  <si>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</si>
  <si>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</si>
  <si>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</si>
  <si>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</si>
  <si>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</si>
  <si>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</si>
  <si>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</si>
  <si>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</si>
  <si>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</si>
  <si>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</si>
  <si>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</si>
  <si>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</si>
  <si>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</si>
  <si>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</si>
  <si>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</si>
  <si>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</si>
  <si>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</si>
  <si>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</si>
  <si>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</si>
  <si>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</si>
  <si>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</si>
  <si>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</si>
  <si>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</si>
  <si>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</si>
  <si>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</si>
  <si>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</si>
  <si>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</si>
  <si>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</si>
  <si>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</si>
  <si>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</si>
  <si>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</si>
  <si>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</si>
  <si>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</si>
  <si>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</si>
  <si>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</si>
  <si>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</si>
  <si>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</si>
  <si>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</si>
  <si>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</si>
  <si>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</si>
  <si>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</si>
  <si>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</si>
  <si>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</si>
  <si>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</si>
  <si>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</si>
  <si>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</si>
  <si>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</si>
  <si>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</si>
  <si>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</si>
  <si>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</si>
  <si>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</si>
  <si>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</si>
  <si>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</si>
  <si>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</si>
  <si>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</si>
  <si>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</si>
  <si>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</si>
  <si>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</si>
  <si>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</si>
  <si>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</si>
  <si>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</si>
  <si>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</si>
  <si>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</si>
  <si>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</si>
  <si>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</si>
  <si>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</si>
  <si>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</si>
  <si>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</si>
  <si>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</si>
  <si>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</si>
  <si>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</si>
  <si>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</si>
  <si>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</si>
  <si>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</si>
  <si>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</si>
  <si>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</si>
  <si>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</si>
  <si>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</si>
  <si>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</si>
  <si>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</si>
  <si>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</si>
  <si>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</si>
  <si>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</si>
  <si>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</si>
  <si>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</si>
  <si>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</si>
  <si>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</si>
  <si>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</si>
  <si>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</si>
  <si>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</si>
  <si>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</si>
  <si>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</si>
  <si>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</si>
  <si>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</si>
  <si>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</si>
  <si>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</si>
  <si>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</si>
  <si>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</si>
  <si>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</si>
  <si>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</si>
  <si>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</si>
  <si>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</si>
  <si>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</si>
  <si>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</si>
  <si>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</si>
  <si>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</si>
  <si>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</si>
  <si>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</si>
  <si>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</si>
  <si>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</si>
  <si>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</si>
  <si>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</si>
  <si>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</si>
  <si>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</si>
  <si>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</si>
  <si>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</si>
  <si>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</si>
  <si>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</si>
  <si>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</si>
  <si>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</si>
  <si>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</si>
  <si>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</si>
  <si>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</si>
  <si>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</si>
  <si>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</si>
  <si>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</si>
  <si>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</si>
  <si>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</si>
  <si>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</si>
  <si>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</si>
  <si>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</si>
  <si>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</si>
  <si>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</si>
  <si>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</si>
  <si>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</si>
  <si>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</si>
  <si>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</si>
  <si>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</si>
  <si>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</si>
  <si>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</si>
  <si>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</si>
  <si>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</si>
  <si>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</si>
  <si>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</si>
  <si>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</si>
  <si>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</si>
  <si>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</si>
  <si>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</si>
  <si>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</si>
  <si>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</si>
  <si>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</si>
  <si>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</si>
  <si>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</si>
  <si>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</si>
  <si>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</si>
  <si>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</si>
  <si>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</si>
  <si>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</si>
  <si>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</si>
  <si>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</si>
  <si>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</si>
  <si>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</si>
  <si>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</si>
  <si>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</si>
  <si>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</si>
  <si>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</si>
  <si>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</si>
  <si>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</si>
  <si>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</si>
  <si>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</si>
  <si>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</si>
  <si>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</si>
  <si>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</si>
  <si>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</si>
  <si>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</si>
  <si>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</si>
  <si>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</si>
  <si>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</si>
  <si>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</si>
  <si>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</si>
  <si>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</si>
  <si>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</si>
  <si>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</si>
  <si>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</si>
  <si>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</si>
  <si>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</si>
  <si>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</si>
  <si>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</si>
  <si>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</si>
  <si>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</si>
  <si>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</si>
  <si>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</si>
  <si>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</si>
  <si>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</si>
  <si>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</si>
  <si>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</si>
  <si>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</si>
  <si>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</si>
  <si>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</si>
  <si>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</si>
  <si>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</si>
  <si>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</si>
  <si>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</si>
  <si>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</si>
  <si>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</si>
  <si>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</si>
  <si>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</si>
  <si>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</si>
  <si>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</si>
  <si>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</si>
  <si>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</si>
  <si>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</si>
  <si>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</si>
  <si>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</si>
  <si>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</si>
  <si>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</si>
  <si>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</si>
  <si>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</si>
  <si>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</si>
  <si>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</si>
  <si>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</si>
  <si>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</si>
  <si>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</si>
  <si>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</si>
  <si>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</si>
  <si>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</si>
  <si>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</si>
  <si>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</si>
  <si>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</si>
  <si>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</si>
  <si>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</si>
  <si>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</si>
  <si>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</si>
  <si>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</si>
  <si>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</si>
  <si>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</si>
  <si>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</si>
  <si>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</si>
  <si>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</si>
  <si>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</si>
  <si>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</si>
  <si>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</si>
  <si>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</si>
  <si>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</si>
  <si>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</si>
  <si>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</si>
  <si>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</si>
  <si>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</si>
  <si>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</si>
  <si>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</si>
  <si>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</si>
  <si>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</si>
  <si>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</si>
  <si>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</si>
  <si>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</si>
  <si>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</si>
  <si>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</si>
  <si>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</si>
  <si>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</si>
  <si>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</si>
  <si>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</si>
  <si>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</si>
  <si>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</si>
  <si>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</si>
  <si>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</si>
  <si>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</si>
  <si>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</si>
  <si>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</si>
  <si>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</si>
  <si>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</si>
  <si>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</si>
  <si>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</si>
  <si>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</si>
  <si>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</si>
  <si>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</si>
  <si>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</si>
  <si>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</si>
  <si>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</si>
  <si>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</si>
  <si>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</si>
  <si>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</si>
  <si>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</si>
  <si>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</si>
  <si>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</si>
  <si>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</si>
  <si>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</si>
  <si>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</si>
  <si>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</si>
  <si>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</si>
  <si>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</si>
  <si>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</si>
  <si>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</si>
  <si>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</si>
  <si>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</si>
  <si>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</si>
  <si>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</si>
  <si>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</si>
  <si>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</si>
  <si>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</si>
  <si>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</si>
  <si>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</si>
  <si>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</si>
  <si>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</si>
  <si>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</si>
  <si>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</si>
  <si>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</si>
  <si>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</si>
  <si>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</si>
  <si>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</si>
  <si>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</si>
  <si>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</si>
  <si>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</si>
  <si>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</si>
  <si>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</si>
  <si>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</si>
  <si>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</si>
  <si>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</si>
  <si>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</si>
  <si>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</si>
  <si>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</si>
  <si>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</si>
  <si>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</si>
  <si>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</si>
  <si>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</si>
  <si>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</si>
  <si>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</si>
  <si>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</si>
  <si>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</si>
  <si>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</si>
  <si>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</si>
  <si>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</si>
  <si>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</si>
  <si>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</si>
  <si>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</si>
  <si>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</si>
  <si>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</si>
  <si>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</si>
  <si>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</si>
  <si>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</si>
  <si>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</si>
  <si>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</si>
  <si>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</si>
  <si>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</si>
  <si>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</si>
  <si>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</si>
  <si>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</si>
  <si>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</si>
  <si>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</si>
  <si>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</si>
  <si>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</si>
  <si>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</si>
  <si>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</si>
  <si>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</si>
  <si>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</si>
  <si>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</si>
  <si>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</si>
  <si>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</si>
  <si>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</si>
  <si>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</si>
  <si>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</si>
  <si>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</si>
  <si>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</si>
  <si>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</si>
  <si>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</si>
  <si>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</si>
  <si>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</si>
  <si>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</si>
  <si>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</si>
  <si>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</si>
  <si>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</si>
  <si>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</si>
  <si>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</si>
  <si>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</si>
  <si>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</si>
  <si>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</si>
  <si>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</si>
  <si>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</si>
  <si>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</si>
  <si>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</si>
  <si>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</si>
  <si>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</si>
  <si>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</si>
  <si>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</si>
  <si>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</si>
  <si>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</si>
  <si>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</si>
  <si>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</si>
  <si>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</si>
  <si>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</si>
  <si>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</si>
  <si>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</si>
  <si>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</si>
  <si>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</si>
  <si>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</si>
  <si>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</si>
  <si>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</si>
  <si>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</si>
  <si>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</si>
  <si>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</si>
  <si>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</si>
  <si>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</si>
  <si>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</si>
  <si>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</si>
  <si>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</si>
  <si>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</si>
  <si>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</si>
  <si>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</si>
  <si>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</si>
  <si>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</si>
  <si>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</si>
  <si>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</si>
  <si>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</si>
  <si>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</si>
  <si>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</si>
  <si>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</si>
  <si>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</si>
  <si>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</si>
  <si>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</si>
  <si>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</si>
  <si>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</si>
  <si>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</si>
  <si>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</si>
  <si>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</si>
  <si>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</si>
  <si>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</si>
  <si>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</si>
  <si>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</si>
  <si>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</si>
  <si>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</si>
  <si>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</si>
  <si>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</si>
  <si>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</si>
  <si>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</si>
  <si>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</si>
  <si>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</si>
  <si>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</si>
  <si>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</si>
  <si>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</si>
  <si>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</si>
  <si>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</si>
  <si>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</si>
  <si>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</si>
  <si>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</si>
  <si>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</si>
  <si>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</si>
  <si>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</si>
  <si>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</si>
  <si>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</si>
  <si>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</si>
  <si>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</si>
  <si>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</si>
  <si>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</si>
  <si>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</si>
  <si>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</si>
  <si>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</si>
  <si>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</si>
  <si>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</si>
  <si>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</si>
  <si>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</si>
  <si>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</si>
  <si>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</si>
  <si>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</si>
  <si>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</si>
  <si>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</si>
  <si>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</si>
  <si>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</si>
  <si>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</si>
  <si>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</si>
  <si>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</si>
  <si>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</si>
  <si>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</si>
  <si>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</si>
  <si>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</si>
  <si>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</si>
  <si>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</si>
  <si>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</si>
  <si>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</si>
  <si>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</si>
  <si>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</si>
  <si>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</si>
  <si>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</si>
  <si>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</si>
  <si>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</si>
  <si>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</si>
  <si>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</si>
  <si>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</si>
  <si>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</si>
  <si>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</si>
  <si>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</si>
  <si>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</si>
  <si>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</si>
  <si>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</si>
  <si>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</si>
  <si>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</si>
  <si>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</si>
  <si>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</si>
  <si>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</si>
  <si>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</si>
  <si>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</si>
  <si>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</si>
  <si>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</si>
  <si>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</si>
  <si>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</si>
  <si>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</si>
  <si>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</si>
  <si>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</si>
  <si>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</si>
  <si>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</si>
  <si>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</si>
  <si>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</si>
  <si>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</si>
  <si>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</si>
  <si>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</si>
  <si>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</si>
  <si>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</si>
  <si>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</si>
  <si>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</si>
  <si>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</si>
  <si>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</si>
  <si>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</si>
  <si>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</si>
  <si>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</si>
  <si>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</si>
  <si>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</si>
  <si>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</si>
  <si>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</si>
  <si>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</si>
  <si>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</si>
  <si>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</si>
  <si>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</si>
  <si>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</si>
  <si>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</si>
  <si>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</si>
  <si>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</si>
  <si>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</si>
  <si>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</si>
  <si>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</si>
  <si>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</si>
  <si>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</si>
  <si>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</si>
  <si>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</si>
  <si>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</si>
  <si>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</si>
  <si>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</si>
  <si>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</si>
  <si>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</si>
  <si>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</si>
  <si>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</si>
  <si>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</si>
  <si>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</si>
  <si>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</si>
  <si>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</si>
  <si>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</si>
  <si>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</si>
  <si>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</si>
  <si>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</si>
  <si>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</si>
  <si>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</si>
  <si>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</si>
  <si>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</si>
  <si>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</si>
  <si>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</si>
  <si>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</si>
  <si>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</si>
  <si>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</si>
  <si>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</si>
  <si>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</si>
  <si>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</si>
  <si>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</si>
  <si>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</si>
  <si>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</si>
  <si>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</si>
  <si>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</si>
  <si>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</si>
  <si>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</si>
  <si>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</si>
  <si>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</si>
  <si>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</si>
  <si>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</si>
  <si>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</si>
  <si>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</si>
  <si>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</si>
  <si>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</si>
  <si>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</si>
  <si>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</si>
  <si>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</si>
  <si>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</si>
  <si>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</si>
  <si>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</si>
  <si>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</si>
  <si>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</si>
  <si>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</si>
  <si>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</si>
  <si>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</si>
  <si>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</si>
  <si>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</si>
  <si>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</si>
  <si>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</si>
  <si>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</si>
  <si>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</si>
  <si>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</si>
  <si>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</si>
  <si>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</si>
  <si>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</si>
  <si>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</si>
  <si>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</si>
  <si>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</si>
  <si>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</si>
  <si>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</si>
  <si>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</si>
  <si>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</si>
  <si>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</si>
  <si>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</si>
  <si>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</si>
  <si>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</si>
  <si>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</si>
  <si>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</si>
  <si>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</si>
  <si>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</si>
  <si>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</si>
  <si>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</si>
  <si>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</si>
  <si>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</si>
  <si>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</si>
  <si>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</si>
  <si>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</si>
  <si>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</si>
  <si>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</si>
  <si>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</si>
  <si>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</si>
  <si>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</si>
  <si>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</si>
  <si>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</si>
  <si>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</si>
  <si>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</si>
  <si>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</si>
  <si>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</si>
  <si>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</si>
  <si>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</si>
  <si>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</si>
  <si>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</si>
  <si>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</si>
  <si>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</si>
  <si>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</si>
  <si>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</si>
  <si>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</si>
  <si>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</si>
  <si>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</si>
  <si>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</si>
  <si>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</si>
  <si>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</si>
  <si>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</si>
  <si>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</si>
  <si>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</si>
  <si>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</si>
  <si>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</si>
  <si>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</si>
  <si>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</si>
  <si>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</si>
  <si>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</si>
  <si>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</si>
  <si>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</si>
  <si>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</si>
  <si>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</si>
  <si>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</si>
  <si>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</si>
  <si>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</si>
  <si>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</si>
  <si>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</si>
  <si>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</si>
  <si>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</si>
  <si>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</si>
  <si>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</si>
  <si>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</si>
  <si>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</si>
  <si>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</si>
  <si>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</si>
  <si>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</si>
  <si>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</si>
  <si>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</si>
  <si>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</si>
  <si>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</si>
  <si>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</si>
  <si>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</si>
  <si>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</si>
  <si>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</si>
  <si>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</si>
  <si>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</si>
  <si>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</si>
  <si>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</si>
  <si>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</si>
  <si>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</si>
  <si>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</si>
  <si>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</si>
  <si>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</si>
  <si>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</si>
  <si>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</si>
  <si>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</si>
  <si>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</si>
  <si>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</si>
  <si>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</si>
  <si>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</si>
  <si>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</si>
  <si>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</si>
  <si>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</si>
  <si>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</si>
  <si>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</si>
  <si>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</si>
  <si>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</si>
  <si>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</si>
  <si>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</si>
  <si>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</si>
  <si>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</si>
  <si>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</si>
  <si>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</si>
  <si>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</si>
  <si>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</si>
  <si>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</si>
  <si>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</si>
  <si>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</si>
  <si>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</si>
  <si>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</si>
  <si>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</si>
  <si>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</si>
  <si>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</si>
  <si>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</si>
  <si>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</si>
  <si>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</si>
  <si>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</si>
  <si>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</si>
  <si>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</si>
  <si>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</si>
  <si>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</si>
  <si>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</si>
  <si>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</si>
  <si>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</si>
  <si>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</si>
  <si>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</si>
  <si>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</si>
  <si>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</si>
  <si>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</si>
  <si>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</si>
  <si>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</si>
  <si>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</si>
  <si>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</si>
  <si>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</si>
  <si>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</si>
  <si>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</si>
  <si>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</si>
  <si>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</si>
  <si>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</si>
  <si>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</si>
  <si>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</si>
  <si>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</si>
  <si>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</si>
  <si>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</si>
  <si>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</si>
  <si>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</si>
  <si>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</si>
  <si>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</si>
  <si>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</si>
  <si>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</si>
  <si>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</si>
  <si>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</si>
  <si>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</si>
  <si>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</si>
  <si>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</si>
  <si>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</si>
  <si>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</si>
  <si>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</si>
  <si>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</si>
  <si>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</si>
  <si>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</si>
  <si>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</si>
  <si>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</si>
  <si>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</si>
  <si>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</si>
  <si>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</si>
  <si>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</si>
  <si>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</si>
  <si>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</si>
  <si>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</si>
  <si>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</si>
  <si>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</si>
  <si>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</si>
  <si>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</si>
  <si>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</si>
  <si>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</si>
  <si>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</si>
  <si>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</si>
  <si>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</si>
  <si>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</si>
  <si>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</si>
  <si>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</si>
  <si>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</si>
  <si>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</si>
  <si>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</si>
  <si>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</si>
  <si>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</si>
  <si>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</si>
  <si>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</si>
  <si>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</si>
  <si>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</si>
  <si>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</si>
  <si>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</si>
  <si>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</si>
  <si>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</si>
  <si>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</si>
  <si>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</si>
  <si>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</si>
  <si>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</si>
  <si>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</si>
  <si>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</si>
  <si>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</si>
  <si>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</si>
  <si>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</si>
  <si>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</si>
  <si>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</si>
  <si>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</si>
  <si>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</si>
  <si>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</si>
  <si>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</si>
  <si>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</si>
  <si>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</si>
  <si>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</si>
  <si>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</si>
  <si>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</si>
  <si>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</si>
  <si>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</si>
  <si>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</si>
  <si>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</si>
  <si>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</si>
  <si>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</si>
  <si>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</si>
  <si>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</si>
  <si>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</si>
  <si>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</si>
  <si>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</si>
  <si>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</si>
  <si>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</si>
  <si>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</si>
  <si>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</si>
  <si>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</si>
  <si>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</si>
  <si>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</si>
  <si>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</si>
  <si>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</si>
  <si>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</si>
  <si>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</si>
  <si>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</si>
  <si>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</si>
  <si>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</si>
  <si>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</si>
  <si>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</si>
  <si>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</si>
  <si>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</si>
  <si>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</si>
  <si>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</si>
  <si>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</si>
  <si>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</si>
  <si>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</si>
  <si>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</si>
  <si>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</si>
  <si>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</si>
  <si>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</si>
  <si>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</si>
  <si>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</si>
  <si>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</si>
  <si>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</si>
  <si>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</si>
  <si>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</si>
  <si>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</si>
  <si>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</si>
  <si>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</si>
  <si>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</si>
  <si>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</si>
  <si>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</si>
  <si>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</si>
  <si>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</si>
  <si>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</si>
  <si>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</si>
  <si>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</si>
  <si>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</si>
  <si>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</si>
  <si>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</si>
  <si>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</si>
  <si>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</si>
  <si>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</si>
  <si>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</si>
  <si>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</si>
  <si>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</si>
  <si>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</si>
  <si>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</si>
  <si>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</si>
  <si>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</si>
  <si>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</si>
  <si>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</si>
  <si>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</si>
  <si>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</si>
  <si>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</si>
  <si>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</si>
  <si>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</si>
  <si>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</si>
  <si>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</si>
  <si>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</si>
  <si>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</si>
  <si>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</si>
  <si>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</si>
  <si>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</si>
  <si>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</si>
  <si>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</si>
  <si>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</si>
  <si>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</si>
  <si>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</si>
  <si>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</si>
  <si>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</si>
  <si>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</si>
  <si>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</si>
  <si>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</si>
  <si>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</si>
  <si>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</si>
  <si>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</si>
  <si>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</si>
  <si>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</si>
  <si>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</si>
  <si>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</si>
  <si>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</si>
  <si>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</si>
  <si>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</si>
  <si>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</si>
  <si>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</si>
  <si>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</si>
  <si>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</si>
  <si>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</si>
  <si>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</si>
  <si>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</si>
  <si>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</si>
  <si>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</si>
  <si>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</si>
  <si>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</si>
  <si>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</si>
  <si>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</si>
  <si>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</si>
  <si>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</si>
  <si>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</si>
  <si>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</si>
  <si>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</si>
  <si>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</si>
  <si>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</si>
  <si>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</si>
  <si>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</si>
  <si>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</si>
  <si>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</si>
  <si>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</si>
  <si>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</si>
  <si>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</si>
  <si>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</si>
  <si>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</si>
  <si>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</si>
  <si>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</si>
  <si>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</si>
  <si>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</si>
  <si>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</si>
  <si>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</si>
  <si>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</si>
  <si>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</si>
  <si>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</si>
  <si>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</si>
  <si>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</si>
  <si>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</si>
  <si>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</si>
  <si>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</si>
  <si>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</si>
  <si>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</si>
  <si>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</si>
  <si>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</si>
  <si>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</si>
  <si>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</si>
  <si>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</si>
  <si>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</si>
  <si>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</si>
  <si>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</si>
  <si>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</si>
  <si>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</si>
  <si>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</si>
  <si>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</si>
  <si>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</si>
  <si>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</si>
  <si>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</si>
  <si>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</si>
  <si>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</si>
  <si>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</si>
  <si>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</si>
  <si>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</si>
  <si>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</si>
  <si>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</si>
  <si>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</si>
  <si>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</si>
  <si>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</si>
  <si>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</si>
  <si>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</si>
  <si>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</si>
  <si>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</si>
  <si>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</si>
  <si>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</si>
  <si>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</si>
  <si>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</si>
  <si>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</si>
  <si>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</si>
  <si>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</si>
  <si>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</si>
  <si>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</si>
  <si>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</si>
  <si>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</si>
  <si>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</si>
  <si>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</si>
  <si>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</si>
  <si>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</si>
  <si>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</si>
  <si>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</si>
  <si>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</si>
  <si>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</si>
  <si>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</si>
  <si>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</si>
  <si>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</si>
  <si>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</si>
  <si>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</si>
  <si>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</si>
  <si>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</si>
  <si>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</si>
  <si>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</si>
  <si>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</si>
  <si>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</si>
  <si>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</si>
  <si>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</si>
  <si>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</si>
  <si>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</si>
  <si>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</si>
  <si>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</si>
  <si>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</si>
  <si>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</si>
  <si>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</si>
  <si>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</si>
  <si>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</si>
  <si>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</si>
  <si>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</si>
  <si>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</si>
  <si>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</si>
  <si>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</si>
  <si>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</si>
  <si>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</si>
  <si>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</si>
  <si>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</si>
  <si>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</si>
  <si>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</si>
  <si>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</si>
  <si>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</si>
  <si>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</si>
  <si>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</si>
  <si>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</si>
  <si>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</si>
  <si>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</si>
  <si>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</si>
  <si>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</si>
  <si>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</si>
  <si>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</si>
  <si>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</si>
  <si>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</si>
  <si>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</si>
  <si>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</si>
  <si>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</si>
  <si>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</si>
  <si>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</si>
  <si>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</si>
  <si>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</si>
  <si>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</si>
  <si>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</si>
  <si>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</si>
  <si>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</si>
  <si>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</si>
  <si>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</si>
  <si>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</si>
  <si>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</si>
  <si>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</si>
  <si>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</si>
  <si>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</si>
  <si>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</si>
  <si>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</si>
  <si>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</si>
  <si>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</si>
  <si>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</si>
  <si>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</si>
  <si>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</si>
  <si>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</si>
  <si>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</si>
  <si>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</si>
  <si>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</si>
  <si>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</si>
  <si>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</si>
  <si>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</si>
  <si>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</si>
  <si>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</si>
  <si>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</si>
  <si>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</si>
  <si>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</si>
  <si>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</si>
  <si>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</si>
  <si>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</si>
  <si>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</si>
  <si>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</si>
  <si>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</si>
  <si>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</si>
  <si>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</si>
  <si>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</si>
  <si>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</si>
  <si>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</si>
  <si>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</si>
  <si>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</si>
  <si>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</si>
  <si>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</si>
  <si>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</si>
  <si>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</si>
  <si>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</si>
  <si>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</si>
  <si>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</si>
  <si>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</si>
  <si>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</si>
  <si>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</si>
  <si>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</si>
  <si>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</si>
  <si>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</si>
  <si>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</si>
  <si>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</si>
  <si>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</si>
  <si>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</si>
  <si>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</si>
  <si>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</si>
  <si>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</si>
  <si>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</si>
  <si>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</si>
  <si>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</si>
  <si>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</si>
  <si>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</si>
  <si>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</si>
  <si>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</si>
  <si>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</si>
  <si>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</si>
  <si>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</si>
  <si>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</si>
  <si>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</si>
  <si>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</si>
  <si>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</si>
  <si>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</si>
  <si>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</si>
  <si>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</si>
  <si>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</si>
  <si>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</si>
  <si>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</si>
  <si>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</si>
  <si>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</si>
  <si>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</si>
  <si>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</si>
  <si>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</si>
  <si>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</si>
  <si>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</si>
  <si>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</si>
  <si>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</si>
  <si>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</si>
  <si>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</si>
  <si>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</si>
  <si>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</si>
  <si>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</si>
  <si>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</si>
  <si>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</si>
  <si>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</si>
  <si>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</si>
  <si>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</si>
  <si>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</si>
  <si>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</si>
  <si>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</si>
  <si>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</si>
  <si>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</si>
  <si>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</si>
  <si>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</si>
  <si>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</si>
  <si>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</si>
  <si>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</si>
  <si>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</si>
  <si>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</si>
  <si>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</si>
  <si>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</si>
  <si>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</si>
  <si>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</si>
  <si>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</si>
  <si>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</si>
  <si>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</si>
  <si>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</si>
  <si>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</si>
  <si>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</si>
  <si>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</si>
  <si>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</si>
  <si>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</si>
  <si>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</si>
  <si>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</si>
  <si>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</si>
  <si>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</si>
  <si>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</si>
  <si>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</si>
  <si>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</si>
  <si>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</si>
  <si>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</si>
  <si>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</si>
  <si>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</si>
  <si>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</si>
  <si>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</si>
  <si>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</si>
  <si>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</si>
  <si>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</si>
  <si>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</si>
  <si>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</si>
  <si>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</si>
  <si>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</si>
  <si>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</si>
  <si>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</si>
  <si>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</si>
  <si>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</si>
  <si>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</si>
  <si>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</si>
  <si>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</si>
  <si>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</si>
  <si>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</si>
  <si>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</si>
  <si>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</si>
  <si>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</si>
  <si>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</si>
  <si>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</si>
  <si>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</si>
  <si>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</si>
  <si>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</si>
  <si>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</si>
  <si>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</si>
  <si>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</si>
  <si>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</si>
  <si>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</si>
  <si>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</si>
  <si>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</si>
  <si>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</si>
  <si>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</si>
  <si>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</si>
  <si>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</si>
  <si>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</si>
  <si>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</si>
  <si>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</si>
  <si>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</si>
  <si>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</si>
  <si>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</si>
  <si>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</si>
  <si>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</si>
  <si>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</si>
  <si>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</si>
  <si>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</si>
  <si>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</si>
  <si>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</si>
  <si>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</si>
  <si>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</si>
  <si>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</si>
  <si>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</si>
  <si>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</si>
  <si>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</si>
  <si>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</si>
  <si>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</si>
  <si>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</si>
  <si>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</si>
  <si>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</si>
  <si>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</si>
  <si>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</si>
  <si>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</si>
  <si>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</si>
  <si>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</si>
  <si>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</si>
  <si>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</si>
  <si>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</si>
  <si>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</si>
  <si>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</si>
  <si>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</si>
  <si>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</si>
  <si>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</si>
  <si>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</si>
  <si>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</si>
  <si>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</si>
  <si>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</si>
  <si>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</si>
  <si>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</si>
  <si>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</si>
  <si>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</si>
  <si>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</si>
  <si>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</si>
  <si>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</si>
  <si>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</si>
  <si>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</si>
  <si>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</si>
  <si>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</si>
  <si>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</si>
  <si>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</si>
  <si>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</si>
  <si>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</si>
  <si>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</si>
  <si>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</si>
  <si>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</si>
  <si>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</si>
  <si>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</si>
  <si>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</si>
  <si>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</si>
  <si>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</si>
  <si>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</si>
  <si>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</si>
  <si>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</si>
  <si>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</si>
  <si>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</si>
  <si>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</si>
  <si>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</si>
  <si>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</si>
  <si>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</si>
  <si>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</si>
  <si>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</si>
  <si>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</si>
  <si>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</si>
  <si>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</si>
  <si>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</si>
  <si>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</si>
  <si>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</si>
  <si>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</si>
  <si>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</si>
  <si>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</si>
  <si>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</si>
  <si>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</si>
  <si>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</si>
  <si>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</si>
  <si>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</si>
  <si>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</si>
  <si>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</si>
  <si>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</si>
  <si>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</si>
  <si>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</si>
  <si>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</si>
  <si>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</si>
  <si>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</si>
  <si>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</si>
  <si>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</si>
  <si>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</si>
  <si>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</si>
  <si>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</si>
  <si>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</si>
  <si>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</si>
  <si>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</si>
  <si>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</si>
  <si>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</si>
  <si>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</si>
  <si>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</si>
  <si>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</si>
  <si>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</si>
  <si>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</si>
  <si>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</si>
  <si>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</si>
  <si>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</si>
  <si>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</si>
  <si>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</si>
  <si>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</si>
  <si>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</si>
  <si>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</si>
  <si>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</si>
  <si>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</si>
  <si>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</si>
  <si>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</si>
  <si>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</si>
  <si>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</si>
  <si>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</si>
  <si>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</si>
  <si>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</si>
  <si>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</si>
  <si>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</si>
  <si>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</si>
  <si>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</si>
  <si>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</si>
  <si>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</si>
  <si>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</si>
  <si>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</si>
  <si>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</si>
  <si>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</si>
  <si>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</si>
  <si>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</si>
  <si>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</si>
  <si>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</si>
  <si>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</si>
  <si>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</si>
  <si>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</si>
  <si>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</si>
  <si>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</si>
  <si>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</si>
  <si>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</si>
  <si>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</si>
  <si>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</si>
  <si>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</si>
  <si>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</si>
  <si>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</si>
  <si>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</si>
  <si>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</si>
  <si>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</si>
  <si>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</si>
  <si>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</si>
  <si>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</si>
  <si>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</si>
  <si>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</si>
  <si>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</si>
  <si>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</si>
  <si>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</si>
  <si>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</si>
  <si>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</si>
  <si>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</si>
  <si>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</si>
  <si>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</si>
  <si>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</si>
  <si>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</si>
  <si>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</si>
  <si>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</si>
  <si>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</si>
  <si>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</si>
  <si>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</si>
  <si>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</si>
  <si>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</si>
  <si>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</si>
  <si>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</si>
  <si>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</si>
  <si>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</si>
  <si>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</si>
  <si>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</si>
  <si>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</si>
  <si>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</si>
  <si>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</si>
  <si>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</si>
  <si>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</si>
  <si>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</si>
  <si>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</si>
  <si>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</si>
  <si>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</si>
  <si>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</si>
  <si>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</si>
  <si>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</si>
  <si>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</si>
  <si>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</si>
  <si>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</si>
  <si>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</si>
  <si>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</si>
  <si>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</si>
  <si>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</si>
  <si>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</si>
  <si>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</si>
  <si>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</si>
  <si>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</si>
  <si>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</si>
  <si>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</si>
  <si>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</si>
  <si>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</si>
  <si>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</si>
  <si>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</si>
  <si>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</si>
  <si>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</si>
  <si>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</si>
  <si>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</si>
  <si>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</si>
  <si>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</si>
  <si>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</si>
  <si>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</si>
  <si>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</si>
  <si>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</si>
  <si>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</si>
  <si>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</si>
  <si>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</si>
  <si>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</si>
  <si>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</si>
  <si>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</si>
  <si>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</si>
  <si>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</si>
  <si>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</si>
  <si>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</si>
  <si>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</si>
  <si>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</si>
  <si>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</si>
  <si>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</si>
  <si>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</si>
  <si>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</si>
  <si>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</si>
  <si>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</si>
  <si>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</si>
  <si>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</si>
  <si>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</si>
  <si>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</si>
  <si>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</si>
  <si>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</si>
  <si>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</si>
  <si>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</si>
  <si>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</si>
  <si>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</si>
  <si>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</si>
  <si>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</si>
  <si>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</si>
  <si>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</si>
  <si>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</si>
  <si>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</si>
  <si>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</si>
  <si>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</si>
  <si>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</si>
  <si>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</si>
  <si>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</si>
  <si>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</si>
  <si>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</si>
  <si>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</si>
  <si>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</si>
  <si>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</si>
  <si>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</si>
  <si>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</si>
  <si>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</si>
  <si>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</si>
  <si>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</si>
  <si>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</si>
  <si>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</si>
  <si>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</si>
  <si>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</si>
  <si>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</si>
  <si>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</si>
  <si>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</si>
  <si>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</si>
  <si>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</si>
  <si>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</si>
  <si>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</si>
  <si>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</si>
  <si>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</si>
  <si>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</si>
  <si>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</si>
  <si>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</si>
  <si>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</si>
  <si>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</si>
  <si>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</si>
  <si>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</si>
  <si>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</si>
  <si>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</si>
  <si>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</si>
  <si>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</si>
  <si>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</si>
  <si>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</si>
  <si>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</si>
  <si>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</si>
  <si>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</si>
  <si>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</si>
  <si>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</si>
  <si>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</si>
  <si>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</si>
  <si>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</si>
  <si>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</si>
  <si>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</si>
  <si>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</si>
  <si>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</si>
  <si>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</si>
  <si>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</si>
  <si>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</si>
  <si>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</si>
  <si>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</si>
  <si>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</si>
  <si>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</si>
  <si>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</si>
  <si>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</si>
  <si>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</si>
  <si>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</si>
  <si>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</si>
  <si>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</si>
  <si>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</si>
  <si>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</si>
  <si>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</si>
  <si>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</si>
  <si>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</si>
  <si>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</si>
  <si>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</si>
  <si>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</si>
  <si>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</si>
  <si>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</si>
  <si>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</si>
  <si>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</si>
  <si>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</si>
  <si>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</si>
  <si>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</si>
  <si>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</si>
  <si>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</si>
  <si>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</si>
  <si>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</si>
  <si>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</si>
  <si>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</si>
  <si>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</si>
  <si>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</si>
  <si>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</si>
  <si>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</si>
  <si>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</si>
  <si>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</si>
  <si>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</si>
  <si>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</si>
  <si>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</si>
  <si>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</si>
  <si>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</si>
  <si>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</si>
  <si>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</si>
  <si>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</si>
  <si>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</si>
  <si>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</si>
  <si>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</si>
  <si>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</si>
  <si>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</si>
  <si>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</si>
  <si>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</si>
  <si>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</si>
  <si>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</si>
  <si>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</si>
  <si>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</si>
  <si>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</si>
  <si>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</si>
  <si>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</si>
  <si>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</si>
  <si>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</si>
  <si>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</si>
  <si>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</si>
  <si>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</si>
  <si>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</si>
  <si>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</si>
  <si>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</si>
  <si>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</si>
  <si>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</si>
  <si>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</si>
  <si>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</si>
  <si>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</si>
  <si>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</si>
  <si>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</si>
  <si>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</si>
  <si>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</si>
  <si>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</si>
  <si>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</si>
  <si>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</si>
  <si>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</si>
  <si>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</si>
  <si>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</si>
  <si>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</si>
  <si>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</si>
  <si>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</si>
  <si>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</si>
  <si>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</si>
  <si>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</si>
  <si>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</si>
  <si>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</si>
  <si>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</si>
  <si>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</si>
  <si>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</si>
  <si>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</si>
  <si>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</si>
  <si>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</si>
  <si>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</si>
  <si>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</si>
  <si>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</si>
  <si>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</si>
  <si>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</si>
  <si>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</si>
  <si>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</si>
  <si>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</si>
  <si>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</si>
  <si>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</si>
  <si>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</si>
  <si>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</si>
  <si>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</si>
  <si>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</si>
  <si>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</si>
  <si>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</si>
  <si>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</si>
  <si>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</si>
  <si>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</si>
  <si>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</si>
  <si>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</si>
  <si>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</si>
  <si>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</si>
  <si>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</si>
  <si>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</si>
  <si>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</si>
  <si>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</si>
  <si>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</si>
  <si>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</si>
  <si>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</si>
  <si>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</si>
  <si>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</si>
  <si>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</si>
  <si>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</si>
  <si>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</si>
  <si>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</si>
  <si>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</si>
  <si>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</si>
  <si>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</si>
  <si>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</si>
  <si>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</si>
  <si>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</si>
  <si>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</si>
  <si>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</si>
  <si>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</si>
  <si>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</si>
  <si>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</si>
  <si>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</si>
  <si>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</si>
  <si>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</si>
  <si>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</si>
  <si>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</si>
  <si>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</si>
  <si>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</si>
  <si>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</si>
  <si>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</si>
  <si>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</si>
  <si>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</si>
  <si>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</si>
  <si>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</si>
  <si>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</si>
  <si>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</si>
  <si>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</si>
  <si>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</si>
  <si>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</si>
  <si>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</si>
  <si>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</si>
  <si>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</si>
  <si>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</si>
  <si>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</si>
  <si>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</si>
  <si>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</si>
  <si>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</si>
  <si>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</si>
  <si>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</si>
  <si>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</si>
  <si>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</si>
  <si>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</si>
  <si>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</si>
  <si>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</si>
  <si>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</si>
  <si>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</si>
  <si>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</si>
  <si>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</si>
  <si>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</si>
  <si>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</si>
  <si>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</si>
  <si>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</si>
  <si>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</si>
  <si>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</si>
  <si>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</si>
  <si>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</si>
  <si>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</si>
  <si>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</si>
  <si>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</si>
  <si>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</si>
  <si>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</si>
  <si>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</si>
  <si>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</si>
  <si>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</si>
  <si>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</si>
  <si>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</si>
  <si>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</si>
  <si>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</si>
  <si>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</si>
  <si>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</si>
  <si>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</si>
  <si>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</si>
  <si>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</si>
  <si>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</si>
  <si>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</si>
  <si>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</si>
  <si>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</si>
  <si>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</si>
  <si>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</si>
  <si>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</si>
  <si>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</si>
  <si>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</si>
  <si>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</si>
  <si>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</si>
  <si>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</si>
  <si>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</si>
  <si>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</si>
  <si>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</si>
  <si>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</si>
  <si>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</si>
  <si>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</si>
  <si>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</si>
  <si>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</si>
  <si>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</si>
  <si>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</si>
  <si>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</si>
  <si>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</si>
  <si>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</si>
  <si>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</si>
  <si>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</si>
  <si>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</si>
  <si>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</si>
  <si>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</si>
  <si>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</si>
  <si>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</si>
  <si>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</si>
  <si>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</si>
  <si>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</si>
  <si>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</si>
  <si>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</si>
  <si>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</si>
  <si>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</si>
  <si>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</si>
  <si>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</si>
  <si>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</si>
  <si>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</si>
  <si>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</si>
  <si>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</si>
  <si>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</si>
  <si>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</si>
  <si>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</si>
  <si>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</si>
  <si>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</si>
  <si>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</si>
  <si>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</si>
  <si>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</si>
  <si>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</si>
  <si>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</si>
  <si>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</si>
  <si>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</si>
  <si>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</si>
  <si>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</si>
  <si>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</si>
  <si>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</si>
  <si>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</si>
  <si>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</si>
  <si>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</si>
  <si>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</si>
  <si>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</si>
  <si>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</si>
  <si>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</si>
  <si>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</si>
  <si>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</si>
  <si>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</si>
  <si>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</si>
  <si>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</si>
  <si>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</si>
  <si>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</si>
  <si>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</si>
  <si>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</si>
  <si>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</si>
  <si>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</si>
  <si>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</si>
  <si>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</si>
  <si>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</si>
  <si>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</si>
  <si>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</si>
  <si>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</si>
  <si>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</si>
  <si>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</si>
  <si>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</si>
  <si>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</si>
  <si>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</si>
  <si>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</si>
  <si>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</si>
  <si>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</si>
  <si>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</si>
  <si>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</si>
  <si>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</si>
  <si>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</si>
  <si>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</si>
  <si>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</si>
  <si>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</si>
  <si>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</si>
  <si>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</si>
  <si>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</si>
  <si>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</si>
  <si>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</si>
  <si>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</si>
  <si>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</si>
  <si>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</si>
  <si>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</si>
  <si>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</si>
  <si>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</si>
  <si>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</si>
  <si>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</si>
  <si>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</si>
  <si>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</si>
  <si>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</si>
  <si>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</si>
  <si>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</si>
  <si>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</si>
  <si>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</si>
  <si>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</si>
  <si>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</si>
  <si>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</si>
  <si>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</si>
  <si>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</si>
  <si>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</si>
  <si>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</si>
  <si>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</si>
  <si>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</si>
  <si>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</si>
  <si>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</si>
  <si>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</si>
  <si>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</si>
  <si>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</si>
  <si>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</si>
  <si>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</si>
  <si>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</si>
  <si>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</si>
  <si>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</si>
  <si>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</si>
  <si>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</si>
  <si>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</si>
  <si>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</si>
  <si>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</si>
  <si>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</si>
  <si>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</si>
  <si>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</si>
  <si>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</si>
  <si>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</si>
  <si>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</si>
  <si>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</si>
  <si>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</si>
  <si>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</si>
  <si>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</si>
  <si>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</si>
  <si>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</si>
  <si>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</si>
  <si>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</si>
  <si>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</si>
  <si>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</si>
  <si>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</si>
  <si>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</si>
  <si>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</si>
  <si>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</si>
  <si>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</si>
  <si>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</si>
  <si>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</si>
  <si>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</si>
  <si>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</si>
  <si>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</si>
  <si>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</si>
  <si>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</si>
  <si>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</si>
  <si>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</si>
  <si>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</si>
  <si>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</si>
  <si>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</si>
  <si>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</si>
  <si>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</si>
  <si>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</si>
  <si>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</si>
  <si>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</si>
  <si>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</si>
  <si>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</si>
  <si>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</si>
  <si>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</si>
  <si>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</si>
  <si>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</si>
  <si>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</si>
  <si>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</si>
  <si>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</si>
  <si>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</si>
  <si>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</si>
  <si>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</si>
  <si>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</si>
  <si>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</si>
  <si>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</si>
  <si>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</si>
  <si>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</si>
  <si>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</si>
  <si>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</si>
  <si>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</si>
  <si>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</si>
  <si>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</si>
  <si>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</si>
  <si>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</si>
  <si>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</si>
  <si>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</si>
  <si>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</si>
  <si>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</si>
  <si>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</si>
  <si>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</si>
  <si>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</si>
  <si>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</si>
  <si>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</si>
  <si>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</si>
  <si>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</si>
  <si>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</si>
  <si>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</si>
  <si>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</si>
  <si>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</si>
  <si>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</si>
  <si>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</si>
  <si>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</si>
  <si>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</si>
  <si>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</si>
  <si>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</si>
  <si>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</si>
  <si>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</si>
  <si>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</si>
  <si>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</si>
  <si>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</si>
  <si>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</si>
  <si>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</si>
  <si>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</si>
  <si>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</si>
  <si>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</si>
  <si>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</si>
  <si>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</si>
  <si>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</si>
  <si>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</si>
  <si>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</si>
  <si>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</si>
  <si>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</si>
  <si>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</si>
  <si>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</si>
  <si>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</si>
  <si>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</si>
  <si>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</si>
  <si>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</si>
  <si>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</si>
  <si>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</si>
  <si>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</si>
  <si>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</si>
  <si>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</si>
  <si>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</si>
  <si>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</si>
  <si>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</si>
  <si>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</si>
  <si>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</si>
  <si>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</si>
  <si>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</si>
  <si>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</si>
  <si>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</si>
  <si>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</si>
  <si>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</si>
  <si>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</si>
  <si>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</si>
  <si>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</si>
  <si>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</si>
  <si>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</si>
  <si>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</si>
  <si>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</si>
  <si>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</si>
  <si>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</si>
  <si>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</si>
  <si>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</si>
  <si>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</si>
  <si>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</si>
  <si>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</si>
  <si>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</si>
  <si>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</si>
  <si>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</si>
  <si>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</si>
  <si>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</si>
  <si>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</si>
  <si>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</si>
  <si>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</si>
  <si>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</si>
  <si>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</si>
  <si>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</si>
  <si>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</si>
  <si>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</si>
  <si>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</si>
  <si>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</si>
  <si>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</si>
  <si>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</si>
  <si>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</si>
  <si>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</si>
  <si>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</si>
  <si>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</si>
  <si>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</si>
  <si>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</si>
  <si>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</si>
  <si>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</si>
  <si>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</si>
  <si>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</si>
  <si>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</si>
  <si>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</si>
  <si>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</si>
  <si>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</si>
  <si>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</si>
  <si>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</si>
  <si>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</si>
  <si>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</si>
  <si>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</si>
  <si>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</si>
  <si>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</si>
  <si>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</si>
  <si>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</si>
  <si>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</si>
  <si>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</si>
  <si>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</si>
  <si>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</si>
  <si>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</si>
  <si>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</si>
  <si>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</si>
  <si>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</si>
  <si>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</si>
  <si>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</si>
  <si>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</si>
  <si>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</si>
  <si>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</si>
  <si>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</si>
  <si>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</si>
  <si>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</si>
  <si>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</si>
  <si>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</si>
  <si>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</si>
  <si>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</si>
  <si>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</si>
  <si>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</si>
  <si>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</si>
  <si>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</si>
  <si>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</si>
  <si>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</si>
  <si>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</si>
  <si>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</si>
  <si>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</si>
  <si>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</si>
  <si>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</si>
  <si>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</si>
  <si>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</si>
  <si>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</si>
  <si>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</si>
  <si>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</si>
  <si>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</si>
  <si>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</si>
  <si>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</si>
  <si>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</si>
  <si>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</si>
  <si>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</si>
  <si>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</si>
  <si>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</si>
  <si>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</si>
  <si>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</si>
  <si>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</si>
  <si>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</si>
  <si>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</si>
  <si>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</si>
  <si>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</si>
  <si>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</si>
  <si>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</si>
  <si>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</si>
  <si>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</si>
  <si>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</si>
  <si>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</si>
  <si>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</si>
  <si>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</si>
  <si>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</si>
  <si>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</si>
  <si>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</si>
  <si>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</si>
  <si>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</si>
  <si>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</si>
  <si>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</si>
  <si>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</si>
  <si>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</si>
  <si>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</si>
  <si>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</si>
  <si>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</si>
  <si>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</si>
  <si>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</si>
  <si>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</si>
  <si>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</si>
  <si>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</si>
  <si>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</si>
  <si>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</si>
  <si>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</si>
  <si>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</si>
  <si>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</si>
  <si>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</si>
  <si>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</si>
  <si>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</si>
  <si>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</si>
  <si>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</si>
  <si>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</si>
  <si>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</si>
  <si>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</si>
  <si>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</si>
  <si>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</si>
  <si>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</si>
  <si>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</si>
  <si>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</si>
  <si>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</si>
  <si>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</si>
  <si>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</si>
  <si>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</si>
  <si>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</si>
  <si>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</si>
  <si>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</si>
  <si>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</si>
  <si>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</si>
  <si>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</si>
  <si>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</si>
  <si>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</si>
  <si>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</si>
  <si>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</si>
  <si>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</si>
  <si>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</si>
  <si>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</si>
  <si>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</si>
  <si>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</si>
  <si>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</si>
  <si>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</si>
  <si>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</si>
  <si>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</si>
  <si>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</si>
  <si>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</si>
  <si>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</si>
  <si>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</si>
  <si>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</si>
  <si>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</si>
  <si>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</si>
  <si>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</si>
  <si>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</si>
  <si>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</si>
  <si>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</si>
  <si>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</si>
  <si>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</si>
  <si>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</si>
  <si>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</si>
  <si>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</si>
  <si>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</si>
  <si>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</si>
  <si>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</si>
  <si>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</si>
  <si>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</si>
  <si>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</si>
  <si>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</si>
  <si>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</si>
  <si>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</si>
  <si>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</si>
  <si>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</si>
  <si>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</si>
  <si>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</si>
  <si>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</si>
  <si>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</si>
  <si>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</si>
  <si>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</si>
  <si>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</si>
  <si>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</si>
  <si>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</si>
  <si>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</si>
  <si>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</si>
  <si>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</si>
  <si>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</si>
  <si>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</si>
  <si>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</si>
  <si>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</si>
  <si>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</si>
  <si>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</si>
  <si>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</si>
  <si>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</si>
  <si>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</si>
  <si>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</si>
  <si>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</si>
  <si>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</si>
  <si>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</si>
  <si>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</si>
  <si>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</si>
  <si>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</si>
  <si>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</si>
  <si>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</si>
  <si>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</si>
  <si>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</si>
  <si>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</si>
  <si>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</si>
  <si>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</si>
  <si>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</si>
  <si>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</si>
  <si>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</si>
  <si>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</si>
  <si>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</si>
  <si>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</si>
  <si>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</si>
  <si>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</si>
  <si>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</si>
  <si>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</si>
  <si>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</si>
  <si>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</si>
  <si>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</si>
  <si>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</si>
  <si>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</si>
  <si>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</si>
  <si>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</si>
  <si>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</si>
  <si>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</si>
  <si>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</si>
  <si>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</si>
  <si>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</si>
  <si>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</si>
  <si>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</si>
  <si>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</si>
  <si>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</si>
  <si>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</si>
  <si>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</si>
  <si>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</si>
  <si>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</si>
  <si>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</si>
  <si>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</si>
  <si>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</si>
  <si>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</si>
  <si>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</si>
  <si>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</si>
  <si>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</si>
  <si>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</si>
  <si>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</si>
  <si>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</si>
  <si>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</si>
  <si>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</si>
  <si>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</si>
  <si>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</si>
  <si>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</si>
  <si>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</si>
  <si>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</si>
  <si>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</si>
  <si>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</si>
  <si>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</si>
  <si>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</si>
  <si>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</si>
  <si>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</si>
  <si>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</si>
  <si>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</si>
  <si>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</si>
  <si>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</si>
  <si>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</si>
  <si>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</si>
  <si>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</si>
  <si>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</si>
  <si>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</si>
  <si>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</si>
  <si>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</si>
  <si>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</si>
  <si>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</si>
  <si>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</si>
  <si>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</si>
  <si>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</si>
  <si>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</si>
  <si>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</si>
  <si>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</si>
  <si>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</si>
  <si>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</si>
  <si>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</si>
  <si>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</si>
  <si>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</si>
  <si>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</si>
  <si>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</si>
  <si>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</si>
  <si>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</si>
  <si>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</si>
  <si>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</si>
  <si>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</si>
  <si>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</si>
  <si>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</si>
  <si>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</si>
  <si>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</si>
  <si>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</si>
  <si>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</si>
  <si>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</si>
  <si>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</si>
  <si>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</si>
  <si>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</si>
  <si>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</si>
  <si>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</si>
  <si>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</si>
  <si>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</si>
  <si>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</si>
  <si>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</si>
  <si>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</si>
  <si>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</si>
  <si>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</si>
  <si>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</si>
  <si>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</si>
  <si>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</si>
  <si>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</si>
  <si>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</si>
  <si>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</si>
  <si>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</si>
  <si>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</si>
  <si>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</si>
  <si>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</si>
  <si>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</si>
  <si>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</si>
  <si>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</si>
  <si>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</si>
  <si>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</si>
  <si>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</si>
  <si>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</si>
  <si>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</si>
  <si>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</si>
  <si>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</si>
  <si>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</si>
  <si>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</si>
  <si>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</si>
  <si>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</si>
  <si>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</si>
  <si>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</si>
  <si>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</si>
  <si>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</si>
  <si>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</si>
  <si>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</si>
  <si>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</si>
  <si>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</si>
  <si>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</si>
  <si>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</si>
  <si>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</si>
  <si>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</si>
  <si>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</si>
  <si>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</si>
  <si>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</si>
  <si>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</si>
  <si>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</si>
  <si>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</si>
  <si>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</si>
  <si>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</si>
  <si>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</si>
  <si>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</si>
  <si>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</si>
  <si>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</si>
  <si>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</si>
  <si>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</si>
  <si>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</si>
  <si>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</si>
  <si>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</si>
  <si>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</si>
  <si>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</si>
  <si>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</si>
  <si>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</si>
  <si>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</si>
  <si>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</si>
  <si>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</si>
  <si>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</si>
  <si>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</si>
  <si>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</si>
  <si>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</si>
  <si>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</si>
  <si>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</si>
  <si>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</si>
  <si>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</si>
  <si>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</si>
  <si>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</si>
  <si>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</si>
  <si>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</si>
  <si>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</si>
  <si>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</si>
  <si>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</si>
  <si>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</si>
  <si>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</si>
  <si>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</si>
  <si>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</si>
  <si>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</si>
  <si>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</si>
  <si>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</si>
  <si>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</si>
  <si>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</si>
  <si>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</si>
  <si>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</si>
  <si>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</si>
  <si>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</si>
  <si>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</si>
  <si>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</si>
  <si>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</si>
  <si>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</si>
  <si>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</si>
  <si>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</si>
  <si>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</si>
  <si>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</si>
  <si>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</si>
  <si>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</si>
  <si>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</si>
  <si>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</si>
  <si>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</si>
  <si>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</si>
  <si>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</si>
  <si>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</si>
  <si>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</si>
  <si>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</si>
  <si>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</si>
  <si>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</si>
  <si>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</si>
  <si>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</si>
  <si>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</si>
  <si>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</si>
  <si>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</si>
  <si>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</si>
  <si>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</si>
  <si>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</si>
  <si>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</si>
  <si>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</si>
  <si>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</si>
  <si>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</si>
  <si>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</si>
  <si>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</si>
  <si>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</si>
  <si>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</si>
  <si>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</si>
  <si>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</si>
  <si>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</si>
  <si>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</si>
  <si>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</si>
  <si>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</si>
  <si>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</si>
  <si>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</si>
  <si>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</si>
  <si>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</si>
  <si>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</si>
  <si>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</si>
  <si>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</si>
  <si>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</si>
  <si>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</si>
  <si>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</si>
  <si>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</si>
  <si>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</si>
  <si>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</si>
  <si>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</si>
  <si>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</si>
  <si>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</si>
  <si>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</si>
  <si>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</si>
  <si>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</si>
  <si>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</si>
  <si>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</si>
  <si>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</si>
  <si>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</si>
  <si>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</si>
  <si>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</si>
  <si>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</si>
  <si>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</si>
  <si>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</si>
  <si>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</si>
  <si>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</si>
  <si>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</si>
  <si>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</si>
  <si>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</si>
  <si>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</si>
  <si>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</si>
  <si>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</si>
  <si>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</si>
  <si>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</si>
  <si>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</si>
  <si>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</si>
  <si>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</si>
  <si>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</si>
  <si>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</si>
  <si>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</si>
  <si>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</si>
  <si>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</si>
  <si>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</si>
  <si>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</si>
  <si>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</si>
  <si>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</si>
  <si>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</si>
  <si>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</si>
  <si>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</si>
  <si>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</si>
  <si>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</si>
  <si>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</si>
  <si>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</si>
  <si>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</si>
  <si>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</si>
  <si>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</si>
  <si>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</si>
  <si>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</si>
  <si>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</si>
  <si>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</si>
  <si>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</si>
  <si>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</si>
  <si>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</si>
  <si>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</si>
  <si>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</si>
  <si>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</si>
  <si>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</si>
  <si>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</si>
  <si>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</si>
  <si>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</si>
  <si>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</si>
  <si>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</si>
  <si>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</si>
  <si>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</si>
  <si>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</si>
  <si>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</si>
  <si>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</si>
  <si>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</si>
  <si>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</si>
  <si>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</si>
  <si>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</si>
  <si>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</si>
  <si>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</si>
  <si>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</si>
  <si>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</si>
  <si>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</si>
  <si>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</si>
  <si>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</si>
  <si>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</si>
  <si>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</si>
  <si>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</si>
  <si>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</si>
  <si>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</si>
  <si>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</si>
  <si>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</si>
  <si>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</si>
  <si>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</si>
  <si>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</si>
  <si>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</si>
  <si>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</si>
  <si>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</si>
  <si>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</si>
  <si>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</si>
  <si>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</si>
  <si>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</si>
  <si>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</si>
  <si>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</si>
  <si>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</si>
  <si>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</si>
  <si>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</si>
  <si>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</si>
  <si>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</si>
  <si>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</si>
  <si>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</si>
  <si>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</si>
  <si>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</si>
  <si>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</si>
  <si>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</si>
  <si>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</si>
  <si>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</si>
  <si>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</si>
  <si>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</si>
  <si>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</si>
  <si>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</si>
  <si>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</si>
  <si>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</si>
  <si>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</si>
  <si>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</si>
  <si>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</si>
  <si>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</si>
  <si>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</si>
  <si>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</si>
  <si>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</si>
  <si>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</si>
  <si>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</si>
  <si>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</si>
  <si>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</si>
  <si>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</si>
  <si>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</si>
  <si>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</si>
  <si>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</si>
  <si>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</si>
  <si>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</si>
  <si>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</si>
  <si>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</si>
  <si>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</si>
  <si>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</si>
  <si>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</si>
  <si>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</si>
  <si>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</si>
  <si>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</si>
  <si>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</si>
  <si>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</si>
  <si>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</si>
  <si>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</si>
  <si>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</si>
  <si>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</si>
  <si>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</si>
  <si>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</si>
  <si>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</si>
  <si>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</si>
  <si>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</si>
  <si>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</si>
  <si>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</si>
  <si>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</si>
  <si>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</si>
  <si>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</si>
  <si>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</si>
  <si>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</si>
  <si>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</si>
  <si>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</si>
  <si>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</si>
  <si>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</si>
  <si>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</si>
  <si>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</si>
  <si>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</si>
  <si>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</si>
  <si>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</si>
  <si>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</si>
  <si>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</si>
  <si>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</si>
  <si>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</si>
  <si>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</si>
  <si>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</si>
  <si>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</si>
  <si>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</si>
  <si>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</si>
  <si>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</si>
  <si>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</si>
  <si>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</si>
  <si>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</si>
  <si>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</si>
  <si>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</si>
  <si>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</si>
  <si>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</si>
  <si>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</si>
  <si>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</si>
  <si>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</si>
  <si>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</si>
  <si>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</si>
  <si>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</si>
  <si>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</si>
  <si>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</si>
  <si>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</si>
  <si>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</si>
  <si>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</si>
  <si>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</si>
  <si>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</si>
  <si>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</si>
  <si>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</si>
  <si>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</si>
  <si>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</si>
  <si>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</si>
  <si>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</si>
  <si>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</si>
  <si>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</si>
  <si>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</si>
  <si>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</si>
  <si>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</si>
  <si>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</si>
  <si>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</si>
  <si>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</si>
  <si>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</si>
  <si>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</si>
  <si>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</si>
  <si>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</si>
  <si>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</si>
  <si>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</si>
  <si>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</si>
  <si>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</si>
  <si>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</si>
  <si>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</si>
  <si>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</si>
  <si>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</si>
  <si>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</si>
  <si>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</si>
  <si>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</si>
  <si>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</si>
  <si>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</si>
  <si>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</si>
  <si>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</si>
  <si>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</si>
  <si>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</si>
  <si>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</si>
  <si>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</si>
  <si>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</si>
  <si>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</si>
  <si>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</si>
  <si>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</si>
  <si>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</si>
  <si>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</si>
  <si>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</si>
  <si>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</si>
  <si>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</si>
  <si>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</si>
  <si>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</si>
  <si>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</si>
  <si>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</si>
  <si>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</si>
  <si>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</si>
  <si>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</si>
  <si>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</si>
  <si>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</si>
  <si>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</si>
  <si>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</si>
  <si>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</si>
  <si>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</si>
  <si>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</si>
  <si>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</si>
  <si>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</si>
  <si>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</si>
  <si>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</si>
  <si>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</si>
  <si>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</si>
  <si>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</si>
  <si>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</si>
  <si>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</si>
  <si>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</si>
  <si>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</si>
  <si>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</si>
  <si>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</si>
  <si>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</si>
  <si>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</si>
  <si>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</si>
  <si>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</si>
  <si>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</si>
  <si>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</si>
  <si>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</si>
  <si>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</si>
  <si>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</si>
  <si>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</si>
  <si>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</si>
  <si>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</si>
  <si>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</si>
  <si>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</si>
  <si>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</si>
  <si>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</si>
  <si>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</si>
  <si>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</si>
  <si>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</si>
  <si>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</si>
  <si>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</si>
  <si>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</si>
  <si>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</si>
  <si>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</si>
  <si>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</si>
  <si>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</si>
  <si>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</si>
  <si>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</si>
  <si>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</si>
  <si>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</si>
  <si>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</si>
  <si>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</si>
  <si>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</si>
  <si>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</si>
  <si>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</si>
  <si>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</si>
  <si>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</si>
  <si>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</si>
  <si>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</si>
  <si>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</si>
  <si>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</si>
  <si>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</si>
  <si>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</si>
  <si>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</si>
  <si>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</si>
  <si>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</si>
  <si>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</si>
  <si>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</si>
  <si>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</si>
  <si>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</si>
  <si>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</si>
  <si>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</si>
  <si>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</si>
  <si>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</si>
  <si>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</si>
  <si>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</si>
  <si>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</si>
  <si>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</si>
  <si>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</si>
  <si>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</si>
  <si>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</si>
  <si>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</si>
  <si>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</si>
  <si>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</si>
  <si>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</si>
  <si>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</si>
  <si>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</si>
  <si>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</si>
  <si>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</si>
  <si>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</si>
  <si>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</si>
  <si>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</si>
  <si>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</si>
  <si>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</si>
  <si>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</si>
  <si>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</si>
  <si>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</si>
  <si>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</si>
  <si>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</si>
  <si>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</si>
  <si>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</si>
  <si>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</si>
  <si>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</si>
  <si>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</si>
  <si>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</si>
  <si>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</si>
  <si>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</si>
  <si>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</si>
  <si>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</si>
  <si>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</si>
  <si>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</si>
  <si>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</si>
  <si>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</si>
  <si>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</si>
  <si>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</si>
  <si>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</si>
  <si>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</si>
  <si>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</si>
  <si>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</si>
  <si>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</si>
  <si>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</si>
  <si>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</si>
  <si>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</si>
  <si>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</si>
  <si>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</si>
  <si>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</si>
  <si>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</si>
  <si>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</si>
  <si>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</si>
  <si>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</si>
  <si>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</si>
  <si>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</si>
  <si>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</si>
  <si>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</si>
  <si>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</si>
  <si>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</si>
  <si>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</si>
  <si>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</si>
  <si>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</si>
  <si>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</si>
  <si>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</si>
  <si>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</si>
  <si>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</si>
  <si>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</si>
  <si>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</si>
  <si>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</si>
  <si>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</si>
  <si>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</si>
  <si>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</si>
  <si>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</si>
  <si>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</si>
  <si>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</si>
  <si>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</si>
  <si>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</si>
  <si>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</si>
  <si>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</si>
  <si>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</si>
  <si>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</si>
  <si>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</si>
  <si>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</si>
  <si>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</si>
  <si>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</si>
  <si>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</si>
  <si>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</si>
  <si>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</si>
  <si>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</si>
  <si>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</si>
  <si>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</si>
  <si>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</si>
  <si>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</si>
  <si>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</si>
  <si>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</si>
  <si>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</si>
  <si>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</si>
  <si>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</si>
  <si>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</si>
  <si>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</si>
  <si>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</si>
  <si>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</si>
  <si>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</si>
  <si>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</si>
  <si>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</si>
  <si>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</si>
  <si>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</si>
  <si>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</si>
  <si>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</si>
  <si>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</si>
  <si>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</si>
  <si>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</si>
  <si>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</si>
  <si>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</si>
  <si>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</si>
  <si>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</si>
  <si>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</si>
  <si>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</si>
  <si>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</si>
  <si>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</si>
  <si>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</si>
  <si>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</si>
  <si>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</si>
  <si>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</si>
  <si>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</si>
  <si>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</si>
  <si>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</si>
  <si>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</si>
  <si>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</si>
  <si>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</si>
  <si>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</si>
  <si>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</si>
  <si>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</si>
  <si>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</si>
  <si>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</si>
  <si>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</si>
  <si>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</si>
  <si>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</si>
  <si>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</si>
  <si>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</si>
  <si>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</si>
  <si>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</si>
  <si>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</si>
  <si>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</si>
  <si>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</si>
  <si>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</si>
  <si>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</si>
  <si>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</si>
  <si>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</si>
  <si>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</si>
  <si>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</si>
  <si>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</si>
  <si>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</si>
  <si>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</si>
  <si>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</si>
  <si>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</si>
  <si>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</si>
  <si>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</si>
  <si>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</si>
  <si>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</si>
  <si>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</si>
  <si>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</si>
  <si>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</si>
  <si>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</si>
  <si>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</si>
  <si>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</si>
  <si>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</si>
  <si>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</si>
  <si>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</si>
  <si>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</si>
  <si>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</si>
  <si>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</si>
  <si>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</si>
  <si>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</si>
  <si>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</si>
  <si>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</si>
  <si>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</si>
  <si>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</si>
  <si>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</si>
  <si>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</si>
  <si>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</si>
  <si>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</si>
  <si>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</si>
  <si>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</si>
  <si>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</si>
  <si>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</si>
  <si>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</si>
  <si>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</si>
  <si>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</si>
  <si>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</si>
  <si>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</si>
  <si>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</si>
  <si>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</si>
  <si>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</si>
  <si>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</si>
  <si>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</si>
  <si>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</si>
  <si>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</si>
  <si>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</si>
  <si>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</si>
  <si>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</si>
  <si>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</si>
  <si>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</si>
  <si>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</si>
  <si>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</si>
  <si>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</si>
  <si>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</si>
  <si>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</si>
  <si>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</si>
  <si>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</si>
  <si>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</si>
  <si>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</si>
  <si>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</si>
  <si>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</si>
  <si>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</si>
  <si>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</si>
  <si>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</si>
  <si>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</si>
  <si>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</si>
  <si>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</si>
  <si>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</si>
  <si>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</si>
  <si>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</si>
  <si>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</si>
  <si>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</si>
  <si>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</si>
  <si>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</si>
  <si>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</si>
  <si>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</si>
  <si>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</si>
  <si>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</si>
  <si>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</si>
  <si>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</si>
  <si>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</si>
  <si>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</si>
  <si>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</si>
  <si>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</si>
  <si>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</si>
  <si>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</si>
  <si>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</si>
  <si>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</si>
  <si>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</si>
  <si>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</si>
  <si>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</si>
  <si>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</si>
  <si>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</si>
  <si>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</si>
  <si>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</si>
  <si>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</si>
  <si>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</si>
  <si>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</si>
  <si>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</si>
  <si>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</si>
  <si>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</si>
  <si>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</si>
  <si>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</si>
  <si>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</si>
  <si>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</si>
  <si>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</si>
  <si>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</si>
  <si>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</si>
  <si>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</si>
  <si>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</si>
  <si>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</si>
  <si>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</si>
  <si>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</si>
  <si>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</si>
  <si>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</si>
  <si>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</si>
  <si>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</si>
  <si>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</si>
  <si>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</si>
  <si>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</si>
  <si>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</si>
  <si>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</si>
  <si>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</si>
  <si>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</si>
  <si>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</si>
  <si>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</si>
  <si>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</si>
  <si>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</si>
  <si>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</si>
  <si>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</si>
  <si>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</si>
  <si>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</si>
  <si>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</si>
  <si>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</si>
  <si>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</si>
  <si>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</si>
  <si>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</si>
  <si>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</si>
  <si>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</si>
  <si>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</si>
  <si>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</si>
  <si>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</si>
  <si>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</si>
  <si>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</si>
  <si>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</si>
  <si>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</si>
  <si>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</si>
  <si>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</si>
  <si>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</si>
  <si>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</si>
  <si>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</si>
  <si>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</si>
  <si>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</si>
  <si>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</si>
  <si>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</si>
  <si>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</si>
  <si>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</si>
  <si>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</si>
  <si>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</si>
  <si>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</si>
  <si>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</si>
  <si>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</si>
  <si>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</si>
  <si>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</si>
  <si>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</si>
  <si>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</si>
  <si>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</si>
  <si>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</si>
  <si>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</si>
  <si>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</si>
  <si>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</si>
  <si>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</si>
  <si>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</si>
  <si>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</si>
  <si>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</si>
  <si>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</si>
  <si>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</si>
  <si>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</si>
  <si>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</si>
  <si>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</si>
  <si>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</si>
  <si>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</si>
  <si>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</si>
  <si>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</si>
  <si>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</si>
  <si>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</si>
  <si>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</si>
  <si>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</si>
  <si>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</si>
  <si>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</si>
  <si>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</si>
  <si>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</si>
  <si>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</si>
  <si>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</si>
  <si>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</si>
  <si>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</si>
  <si>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</si>
  <si>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</si>
  <si>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</si>
  <si>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</si>
  <si>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</si>
  <si>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</si>
  <si>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</si>
  <si>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</si>
  <si>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</si>
  <si>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</si>
  <si>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</si>
  <si>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</si>
  <si>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</si>
  <si>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</si>
  <si>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</si>
  <si>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</si>
  <si>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</si>
  <si>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</si>
  <si>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</si>
  <si>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</si>
  <si>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</si>
  <si>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</si>
  <si>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</si>
  <si>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</si>
  <si>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</si>
  <si>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</si>
  <si>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</si>
  <si>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</si>
  <si>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</si>
  <si>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</si>
  <si>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</si>
  <si>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</si>
  <si>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</si>
  <si>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</si>
  <si>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</si>
  <si>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</si>
  <si>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</si>
  <si>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</si>
  <si>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</si>
  <si>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</si>
  <si>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</si>
  <si>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</si>
  <si>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</si>
  <si>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</si>
  <si>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</si>
  <si>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</si>
  <si>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</si>
  <si>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</si>
  <si>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</si>
  <si>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</si>
  <si>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</si>
  <si>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</si>
  <si>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</si>
  <si>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</si>
  <si>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</si>
  <si>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</si>
  <si>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</si>
  <si>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</si>
  <si>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</si>
  <si>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</si>
  <si>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</si>
  <si>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</si>
  <si>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</si>
  <si>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</si>
  <si>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</si>
  <si>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</si>
  <si>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</si>
  <si>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</si>
  <si>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</si>
  <si>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</si>
  <si>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</si>
  <si>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</si>
  <si>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</si>
  <si>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</si>
  <si>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</si>
  <si>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</si>
  <si>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</si>
  <si>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</si>
  <si>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</si>
  <si>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</si>
  <si>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</si>
  <si>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</si>
  <si>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</si>
  <si>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</si>
  <si>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</si>
  <si>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</si>
  <si>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</si>
  <si>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</si>
  <si>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</si>
  <si>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</si>
  <si>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</si>
  <si>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</si>
  <si>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</si>
  <si>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</si>
  <si>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</si>
  <si>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</si>
  <si>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</si>
  <si>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</si>
  <si>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</si>
  <si>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</si>
  <si>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</si>
  <si>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</si>
  <si>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</si>
  <si>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</si>
  <si>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</si>
  <si>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</si>
  <si>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</si>
  <si>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</si>
  <si>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</si>
  <si>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</si>
  <si>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</si>
  <si>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</si>
  <si>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</si>
  <si>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</si>
  <si>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</si>
  <si>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</si>
  <si>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</si>
  <si>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</si>
  <si>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</si>
  <si>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</si>
  <si>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</si>
  <si>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</si>
  <si>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</si>
  <si>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</si>
  <si>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</si>
  <si>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</si>
  <si>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</si>
  <si>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</si>
  <si>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</si>
  <si>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</si>
  <si>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</si>
  <si>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</si>
  <si>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</si>
  <si>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</si>
  <si>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</si>
  <si>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</si>
  <si>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</si>
  <si>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</si>
  <si>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</si>
  <si>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</si>
  <si>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</si>
  <si>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</si>
  <si>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</si>
  <si>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</si>
  <si>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</si>
  <si>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</si>
  <si>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</si>
  <si>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</si>
  <si>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</si>
  <si>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</si>
  <si>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</si>
  <si>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</si>
  <si>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</si>
  <si>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</si>
  <si>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</si>
  <si>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</si>
  <si>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</si>
  <si>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</si>
  <si>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</si>
  <si>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</si>
  <si>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</si>
  <si>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</si>
  <si>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</si>
  <si>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</si>
  <si>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</si>
  <si>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</si>
  <si>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</si>
  <si>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</si>
  <si>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</si>
  <si>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</si>
  <si>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</si>
  <si>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</si>
  <si>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</si>
  <si>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</si>
  <si>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</si>
  <si>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</si>
  <si>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</si>
  <si>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</si>
  <si>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</si>
  <si>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</si>
  <si>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</si>
  <si>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</si>
  <si>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</si>
  <si>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</si>
  <si>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</si>
  <si>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</si>
  <si>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</si>
  <si>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</si>
  <si>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</si>
  <si>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</si>
  <si>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</si>
  <si>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</si>
  <si>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</si>
  <si>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</si>
  <si>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</si>
  <si>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</si>
  <si>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</si>
  <si>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</si>
  <si>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</si>
  <si>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</si>
  <si>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</si>
  <si>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</si>
  <si>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</si>
  <si>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</si>
  <si>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</si>
  <si>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</si>
  <si>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</si>
  <si>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</si>
  <si>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</si>
  <si>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</si>
  <si>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</si>
  <si>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</si>
  <si>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</si>
  <si>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</si>
  <si>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</si>
  <si>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</si>
  <si>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</si>
  <si>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</si>
  <si>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</si>
  <si>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</si>
  <si>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</si>
  <si>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</si>
  <si>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</si>
  <si>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</si>
  <si>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</si>
  <si>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</si>
  <si>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</si>
  <si>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</si>
  <si>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</si>
  <si>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</si>
  <si>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</si>
  <si>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</si>
  <si>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</si>
  <si>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</si>
  <si>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</si>
  <si>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</si>
  <si>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</si>
  <si>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</si>
  <si>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</si>
  <si>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</si>
  <si>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</si>
  <si>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</si>
  <si>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</si>
  <si>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</si>
  <si>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</si>
  <si>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</si>
  <si>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</si>
  <si>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</si>
  <si>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</si>
  <si>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</si>
  <si>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</si>
  <si>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</si>
  <si>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</si>
  <si>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</si>
  <si>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</si>
  <si>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</si>
  <si>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</si>
  <si>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</si>
  <si>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</si>
  <si>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</si>
  <si>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</si>
  <si>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</si>
  <si>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</si>
  <si>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</si>
  <si>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</si>
  <si>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</si>
  <si>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</si>
  <si>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</si>
  <si>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</si>
  <si>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</si>
  <si>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</si>
  <si>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</si>
  <si>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</si>
  <si>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</si>
  <si>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</si>
  <si>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</si>
  <si>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</si>
  <si>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</si>
  <si>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</si>
  <si>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</si>
  <si>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</si>
  <si>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</si>
  <si>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</si>
  <si>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</si>
  <si>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</si>
  <si>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</si>
  <si>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</si>
  <si>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</si>
  <si>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</si>
  <si>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</si>
  <si>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</si>
  <si>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</si>
  <si>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</si>
  <si>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</si>
  <si>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</si>
  <si>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</si>
  <si>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</si>
  <si>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</si>
  <si>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</si>
  <si>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</si>
  <si>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</si>
  <si>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</si>
  <si>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</si>
  <si>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</si>
  <si>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</si>
  <si>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</si>
  <si>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</si>
  <si>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</si>
  <si>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</si>
  <si>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</si>
  <si>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</si>
  <si>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</si>
  <si>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</si>
  <si>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</si>
  <si>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</si>
  <si>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</si>
  <si>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</si>
  <si>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</si>
  <si>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</si>
  <si>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</si>
  <si>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</si>
  <si>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</si>
  <si>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</si>
  <si>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</si>
  <si>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</si>
  <si>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</si>
  <si>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</si>
  <si>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</si>
  <si>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</si>
  <si>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</si>
  <si>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</si>
  <si>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</si>
  <si>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</si>
  <si>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</si>
  <si>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</si>
  <si>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</si>
  <si>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</si>
  <si>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</si>
  <si>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</si>
  <si>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</si>
  <si>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</si>
  <si>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</si>
  <si>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</si>
  <si>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</si>
  <si>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</si>
  <si>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</si>
  <si>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</si>
  <si>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</si>
  <si>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</si>
  <si>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</si>
  <si>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</si>
  <si>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</si>
  <si>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</si>
  <si>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</si>
  <si>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</si>
  <si>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</si>
  <si>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</si>
  <si>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</si>
  <si>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</si>
  <si>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</si>
  <si>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</si>
  <si>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</si>
  <si>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</si>
  <si>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</si>
  <si>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</si>
  <si>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</si>
  <si>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</si>
  <si>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</si>
  <si>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</si>
  <si>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</si>
  <si>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</si>
  <si>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</si>
  <si>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</si>
  <si>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</si>
  <si>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</si>
  <si>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</si>
  <si>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</si>
  <si>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</si>
  <si>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</si>
  <si>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</si>
  <si>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</si>
  <si>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</si>
  <si>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</si>
  <si>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</si>
  <si>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</si>
  <si>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</si>
  <si>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</si>
  <si>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</si>
  <si>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</si>
  <si>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</si>
  <si>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</si>
  <si>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</si>
  <si>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</si>
  <si>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</si>
  <si>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</si>
  <si>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</si>
  <si>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</si>
  <si>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</si>
  <si>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</si>
  <si>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</si>
  <si>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</si>
  <si>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</si>
  <si>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</si>
  <si>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</si>
  <si>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</si>
  <si>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</si>
  <si>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</si>
  <si>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</si>
  <si>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</si>
  <si>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</si>
  <si>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</si>
  <si>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</si>
  <si>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</si>
  <si>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</si>
  <si>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</si>
  <si>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</si>
  <si>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</si>
  <si>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</si>
  <si>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</si>
  <si>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</si>
  <si>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</si>
  <si>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</si>
  <si>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</si>
  <si>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</si>
  <si>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</si>
  <si>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</si>
  <si>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</si>
  <si>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</si>
  <si>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</si>
  <si>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</si>
  <si>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</si>
  <si>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</si>
  <si>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</si>
  <si>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</si>
  <si>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</si>
  <si>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</si>
  <si>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</si>
  <si>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</si>
  <si>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</si>
  <si>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</si>
  <si>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</si>
  <si>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</si>
  <si>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</si>
  <si>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</si>
  <si>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</si>
  <si>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</si>
  <si>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</si>
  <si>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</si>
  <si>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</si>
  <si>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</si>
  <si>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</si>
  <si>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</si>
  <si>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</si>
  <si>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</si>
  <si>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</si>
  <si>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</si>
  <si>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</si>
  <si>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</si>
  <si>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</si>
  <si>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</si>
  <si>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</si>
  <si>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</si>
  <si>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</si>
  <si>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</si>
  <si>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</si>
  <si>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</si>
  <si>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</si>
  <si>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</si>
  <si>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</si>
  <si>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</si>
  <si>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</si>
  <si>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</si>
  <si>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</si>
  <si>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</si>
  <si>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</si>
  <si>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</si>
  <si>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</si>
  <si>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</si>
  <si>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</si>
  <si>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</si>
  <si>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</si>
  <si>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</si>
  <si>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</si>
  <si>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</si>
  <si>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</si>
  <si>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</si>
  <si>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</si>
  <si>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</si>
  <si>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</si>
  <si>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</si>
  <si>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</si>
  <si>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</si>
  <si>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</si>
  <si>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</si>
  <si>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</si>
  <si>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</si>
  <si>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</si>
  <si>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</si>
  <si>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</si>
  <si>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</si>
  <si>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</si>
  <si>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</si>
  <si>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</si>
  <si>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</si>
  <si>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</si>
  <si>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</si>
  <si>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</si>
  <si>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</si>
  <si>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</si>
  <si>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</si>
  <si>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</si>
  <si>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</si>
  <si>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</si>
  <si>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</si>
  <si>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</si>
  <si>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</si>
  <si>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</si>
  <si>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</si>
  <si>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</si>
  <si>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</si>
  <si>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</si>
  <si>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</si>
  <si>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</si>
  <si>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</si>
  <si>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</si>
  <si>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</si>
  <si>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</si>
  <si>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</si>
  <si>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</si>
  <si>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</si>
  <si>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</si>
  <si>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</si>
  <si>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</si>
  <si>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</si>
  <si>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</si>
  <si>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</si>
  <si>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</si>
  <si>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</si>
  <si>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</si>
  <si>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</si>
  <si>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</si>
  <si>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</si>
  <si>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</si>
  <si>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</si>
  <si>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</si>
  <si>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</si>
  <si>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</si>
  <si>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</si>
  <si>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</si>
  <si>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</si>
  <si>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</si>
  <si>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</si>
  <si>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</si>
  <si>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</si>
  <si>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</si>
  <si>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</si>
  <si>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</si>
  <si>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</si>
  <si>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</si>
  <si>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</si>
  <si>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</si>
  <si>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</si>
  <si>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</si>
  <si>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</si>
  <si>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</si>
  <si>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</si>
  <si>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</si>
  <si>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</si>
  <si>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</si>
  <si>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</si>
  <si>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</si>
  <si>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</si>
  <si>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</si>
  <si>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</si>
  <si>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</si>
  <si>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</si>
  <si>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</si>
  <si>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</si>
  <si>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</si>
  <si>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</si>
  <si>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</si>
  <si>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</si>
  <si>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</si>
  <si>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</si>
  <si>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</si>
  <si>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</si>
  <si>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</si>
  <si>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</si>
  <si>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</si>
  <si>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</si>
  <si>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</si>
  <si>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</si>
  <si>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</si>
  <si>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</si>
  <si>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</si>
  <si>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</si>
  <si>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</si>
  <si>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</si>
  <si>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</si>
  <si>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</si>
  <si>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</si>
  <si>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</si>
  <si>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</si>
  <si>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</si>
  <si>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</si>
  <si>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</si>
  <si>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</si>
  <si>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</si>
  <si>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</si>
  <si>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</si>
  <si>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</si>
  <si>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</si>
  <si>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</si>
  <si>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</si>
  <si>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</si>
  <si>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</si>
  <si>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</si>
  <si>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</si>
  <si>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</si>
  <si>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</si>
  <si>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</si>
  <si>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</si>
  <si>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</si>
  <si>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</si>
  <si>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</si>
  <si>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</si>
  <si>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</si>
  <si>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</si>
  <si>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</si>
  <si>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</si>
  <si>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</si>
  <si>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</si>
  <si>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</si>
  <si>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</si>
  <si>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</si>
  <si>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</si>
  <si>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</si>
  <si>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</si>
  <si>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</si>
  <si>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</si>
  <si>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</si>
  <si>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</si>
  <si>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</si>
  <si>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</si>
  <si>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</si>
  <si>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</si>
  <si>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</si>
  <si>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</si>
  <si>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</si>
  <si>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</si>
  <si>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</si>
  <si>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</si>
  <si>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</si>
  <si>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</si>
  <si>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</si>
  <si>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</si>
  <si>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</si>
  <si>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</si>
  <si>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</si>
  <si>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</si>
  <si>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</si>
  <si>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</si>
  <si>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</si>
  <si>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</si>
  <si>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</si>
  <si>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</si>
  <si>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</si>
  <si>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</si>
  <si>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</si>
  <si>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</si>
  <si>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</si>
  <si>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</si>
  <si>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</si>
  <si>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</si>
  <si>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</si>
  <si>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</si>
  <si>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</si>
  <si>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</si>
  <si>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</si>
  <si>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</si>
  <si>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</si>
  <si>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</si>
  <si>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</si>
  <si>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</si>
  <si>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</si>
  <si>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</si>
  <si>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</si>
  <si>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</si>
  <si>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</si>
  <si>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</si>
  <si>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</si>
  <si>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</si>
  <si>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</si>
  <si>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</si>
  <si>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</si>
  <si>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</si>
  <si>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</si>
  <si>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</si>
  <si>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</si>
  <si>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</si>
  <si>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</si>
  <si>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</si>
  <si>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</si>
  <si>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</si>
  <si>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</si>
  <si>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</si>
  <si>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</si>
  <si>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</si>
  <si>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</si>
  <si>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</si>
  <si>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</si>
  <si>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</si>
  <si>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</si>
  <si>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</si>
  <si>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</si>
  <si>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</si>
  <si>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</si>
  <si>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</si>
  <si>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</si>
  <si>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</si>
  <si>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</si>
  <si>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</si>
  <si>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</si>
  <si>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</si>
  <si>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</si>
  <si>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</si>
  <si>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</si>
  <si>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</si>
  <si>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</si>
  <si>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</si>
  <si>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</si>
  <si>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</si>
  <si>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</si>
  <si>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</si>
  <si>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</si>
  <si>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</si>
  <si>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</si>
  <si>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</si>
  <si>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</si>
  <si>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</si>
  <si>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</si>
  <si>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</si>
  <si>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</si>
  <si>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</si>
  <si>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</si>
  <si>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</si>
  <si>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</si>
  <si>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</si>
  <si>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</si>
  <si>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</si>
  <si>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</si>
  <si>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</si>
  <si>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</si>
  <si>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</si>
  <si>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</si>
  <si>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</si>
  <si>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</si>
  <si>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</si>
  <si>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</si>
  <si>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</si>
  <si>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</si>
  <si>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</si>
  <si>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</si>
  <si>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</si>
  <si>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</si>
  <si>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</si>
  <si>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</si>
  <si>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</si>
  <si>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</si>
  <si>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</si>
  <si>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</si>
  <si>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</si>
  <si>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</si>
  <si>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</si>
  <si>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</si>
  <si>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</si>
  <si>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</si>
  <si>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</si>
  <si>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</si>
  <si>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</si>
  <si>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</si>
  <si>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</si>
  <si>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</si>
  <si>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</si>
  <si>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</si>
  <si>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</si>
  <si>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</si>
  <si>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</si>
  <si>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</si>
  <si>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</si>
  <si>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</si>
  <si>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</si>
  <si>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</si>
  <si>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</si>
  <si>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</si>
  <si>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</si>
  <si>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</si>
  <si>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</si>
  <si>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</si>
  <si>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</si>
  <si>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</si>
  <si>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</si>
  <si>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</si>
  <si>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</si>
  <si>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</si>
  <si>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</si>
  <si>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</si>
  <si>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</si>
  <si>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</si>
  <si>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</si>
  <si>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</si>
  <si>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</si>
  <si>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</si>
  <si>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</si>
  <si>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</si>
  <si>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</si>
  <si>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</si>
  <si>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</si>
  <si>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</si>
  <si>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</si>
  <si>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</si>
  <si>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</si>
  <si>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</si>
  <si>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</si>
  <si>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</si>
  <si>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</si>
  <si>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</si>
  <si>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</si>
  <si>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</si>
  <si>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</si>
  <si>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</si>
  <si>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</si>
  <si>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</si>
  <si>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</si>
  <si>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</si>
  <si>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</si>
  <si>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</si>
  <si>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</si>
  <si>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</si>
  <si>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</si>
  <si>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</si>
  <si>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</si>
  <si>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</si>
  <si>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</si>
  <si>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</si>
  <si>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</si>
  <si>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</si>
  <si>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</si>
  <si>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</si>
  <si>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</si>
  <si>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</si>
  <si>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</si>
  <si>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</si>
  <si>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</si>
  <si>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</si>
  <si>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</si>
  <si>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</si>
  <si>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</si>
  <si>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</si>
  <si>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</si>
  <si>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</si>
  <si>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</si>
  <si>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</si>
  <si>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</si>
  <si>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</si>
  <si>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</si>
  <si>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</si>
  <si>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</si>
  <si>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</si>
  <si>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</si>
  <si>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</si>
  <si>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</si>
  <si>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</si>
  <si>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</si>
  <si>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</si>
  <si>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</si>
  <si>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</si>
  <si>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</si>
  <si>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</si>
  <si>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</si>
  <si>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</si>
  <si>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</si>
  <si>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</si>
  <si>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</si>
  <si>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</si>
  <si>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</si>
  <si>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</si>
  <si>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</si>
  <si>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</si>
  <si>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</si>
  <si>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</si>
  <si>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</si>
  <si>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</si>
  <si>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</si>
  <si>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</si>
  <si>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</si>
  <si>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</si>
  <si>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</si>
  <si>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</si>
  <si>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</si>
  <si>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</si>
  <si>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</si>
  <si>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</si>
  <si>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</si>
  <si>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</si>
  <si>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</si>
  <si>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</si>
  <si>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</si>
  <si>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</si>
  <si>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</si>
  <si>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</si>
  <si>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</si>
  <si>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</si>
  <si>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</si>
  <si>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</si>
  <si>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</si>
  <si>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</si>
  <si>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</si>
  <si>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</si>
  <si>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</si>
  <si>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</si>
  <si>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</si>
  <si>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</si>
  <si>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</si>
  <si>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</si>
  <si>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</si>
  <si>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</si>
  <si>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</si>
  <si>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</si>
  <si>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</si>
  <si>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</si>
  <si>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</si>
  <si>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</si>
  <si>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</si>
  <si>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</si>
  <si>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</si>
  <si>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</si>
  <si>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</si>
  <si>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</si>
  <si>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</si>
  <si>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</si>
  <si>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</si>
  <si>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</si>
  <si>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</si>
  <si>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</si>
  <si>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</si>
  <si>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</si>
  <si>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</si>
  <si>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</si>
  <si>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</si>
  <si>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</si>
  <si>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</si>
  <si>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</si>
  <si>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</si>
  <si>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</si>
  <si>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</si>
  <si>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</si>
  <si>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</si>
  <si>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</si>
  <si>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</si>
  <si>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</si>
  <si>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</si>
  <si>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</si>
  <si>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</si>
  <si>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</si>
  <si>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</si>
  <si>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</si>
  <si>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</si>
  <si>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</si>
  <si>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</si>
  <si>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</si>
  <si>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</si>
  <si>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</si>
  <si>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</si>
  <si>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</si>
  <si>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</si>
  <si>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</si>
  <si>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</si>
  <si>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</si>
  <si>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</si>
  <si>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</si>
  <si>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</si>
  <si>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</si>
  <si>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</si>
  <si>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</si>
  <si>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</si>
  <si>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</si>
  <si>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</si>
  <si>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</si>
  <si>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</si>
  <si>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</si>
  <si>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</si>
  <si>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</si>
  <si>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</si>
  <si>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</si>
  <si>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</si>
  <si>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</si>
  <si>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</si>
  <si>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</si>
  <si>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</si>
  <si>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</si>
  <si>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</si>
  <si>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</si>
  <si>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</si>
  <si>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</si>
  <si>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</si>
  <si>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</si>
  <si>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</si>
  <si>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</si>
  <si>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</si>
  <si>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</si>
  <si>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</si>
  <si>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</si>
  <si>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</si>
  <si>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</si>
  <si>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</si>
  <si>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</si>
  <si>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</si>
  <si>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</si>
  <si>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</si>
  <si>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</si>
  <si>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</si>
  <si>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</si>
  <si>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</si>
  <si>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</si>
  <si>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</si>
  <si>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</si>
  <si>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</si>
  <si>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</si>
  <si>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</si>
  <si>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</si>
  <si>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</si>
  <si>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</si>
  <si>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</si>
  <si>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</si>
  <si>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</si>
  <si>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</si>
  <si>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</si>
  <si>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</si>
  <si>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</si>
  <si>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</si>
  <si>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</si>
  <si>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</si>
  <si>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</si>
  <si>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</si>
  <si>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</si>
  <si>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</si>
  <si>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</si>
  <si>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</si>
  <si>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</si>
  <si>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</si>
  <si>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</si>
  <si>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</si>
  <si>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</si>
  <si>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</si>
  <si>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</si>
  <si>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</si>
  <si>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</si>
  <si>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</si>
  <si>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</si>
  <si>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</si>
  <si>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</si>
  <si>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</si>
  <si>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</si>
  <si>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</si>
  <si>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</si>
  <si>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</si>
  <si>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</si>
  <si>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</si>
  <si>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</si>
  <si>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</si>
  <si>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</si>
  <si>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</si>
  <si>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</si>
  <si>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</si>
  <si>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</si>
  <si>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</si>
  <si>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</si>
  <si>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</si>
  <si>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</si>
  <si>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</si>
  <si>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</si>
  <si>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</si>
  <si>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</si>
  <si>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</si>
  <si>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</si>
  <si>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</si>
  <si>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</si>
  <si>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</si>
  <si>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</si>
  <si>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</si>
  <si>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</si>
  <si>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</si>
  <si>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</si>
  <si>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</si>
  <si>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</si>
  <si>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</si>
  <si>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</si>
  <si>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</si>
  <si>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</si>
  <si>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</si>
  <si>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</si>
  <si>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</si>
  <si>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</si>
  <si>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</si>
  <si>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</si>
  <si>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</si>
  <si>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</si>
  <si>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</si>
  <si>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</si>
  <si>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</si>
  <si>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</si>
  <si>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</si>
  <si>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</si>
  <si>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</si>
  <si>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</si>
  <si>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</si>
  <si>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</si>
  <si>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</si>
  <si>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</si>
  <si>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</si>
  <si>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</si>
  <si>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</si>
  <si>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</si>
  <si>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</si>
  <si>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</si>
  <si>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</si>
  <si>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</si>
  <si>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</si>
  <si>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</si>
  <si>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</si>
  <si>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</si>
  <si>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</si>
  <si>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</si>
  <si>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</si>
  <si>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</si>
  <si>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</si>
  <si>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</si>
  <si>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</si>
  <si>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</si>
  <si>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</si>
  <si>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</si>
  <si>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</si>
  <si>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</si>
  <si>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</si>
  <si>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</si>
  <si>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</si>
  <si>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</si>
  <si>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</si>
  <si>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</si>
  <si>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</si>
  <si>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</si>
  <si>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</si>
  <si>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</si>
  <si>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</si>
  <si>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</si>
  <si>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</si>
  <si>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</si>
  <si>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</si>
  <si>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</si>
  <si>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</si>
  <si>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</si>
  <si>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</si>
  <si>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</si>
  <si>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</si>
  <si>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</si>
  <si>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</si>
  <si>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</si>
  <si>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</si>
  <si>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</si>
  <si>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</si>
  <si>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</si>
  <si>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</si>
  <si>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</si>
  <si>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</si>
  <si>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</si>
  <si>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</si>
  <si>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</si>
  <si>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</si>
  <si>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</si>
  <si>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</si>
  <si>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</si>
  <si>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</si>
  <si>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</si>
  <si>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</si>
  <si>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</si>
  <si>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</si>
  <si>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</si>
  <si>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</si>
  <si>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</si>
  <si>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</si>
  <si>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</si>
  <si>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</si>
  <si>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</si>
  <si>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</si>
  <si>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</si>
  <si>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</si>
  <si>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</si>
  <si>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</si>
  <si>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</si>
  <si>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</si>
  <si>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</si>
  <si>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</si>
  <si>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</si>
  <si>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</si>
  <si>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</si>
  <si>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</si>
  <si>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</si>
  <si>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</si>
  <si>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</si>
  <si>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</si>
  <si>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</si>
  <si>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</si>
  <si>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</si>
  <si>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</si>
  <si>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</si>
  <si>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</si>
  <si>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</si>
  <si>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</si>
  <si>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</si>
  <si>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</si>
  <si>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</si>
  <si>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</si>
  <si>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</si>
  <si>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</si>
  <si>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</si>
  <si>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</si>
  <si>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</si>
  <si>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</si>
  <si>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</si>
  <si>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</si>
  <si>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</si>
  <si>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</si>
  <si>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</si>
  <si>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</si>
  <si>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</si>
  <si>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</si>
  <si>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</si>
  <si>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</si>
  <si>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</si>
  <si>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</si>
  <si>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</si>
  <si>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</si>
  <si>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</si>
  <si>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</si>
  <si>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</si>
  <si>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</si>
  <si>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</si>
  <si>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</si>
  <si>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</si>
  <si>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</si>
  <si>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</si>
  <si>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</si>
  <si>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</si>
  <si>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</si>
  <si>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</si>
  <si>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</si>
  <si>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</si>
  <si>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</si>
  <si>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</si>
  <si>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</si>
  <si>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</si>
  <si>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</si>
  <si>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</si>
  <si>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</si>
  <si>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</si>
  <si>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</si>
  <si>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</si>
  <si>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</si>
  <si>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</si>
  <si>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</si>
  <si>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</si>
  <si>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</si>
  <si>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</si>
  <si>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</si>
  <si>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</si>
  <si>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</si>
  <si>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</si>
  <si>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</si>
  <si>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</si>
  <si>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</si>
  <si>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</si>
  <si>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</si>
  <si>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</si>
  <si>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</si>
  <si>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</si>
  <si>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</si>
  <si>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</si>
  <si>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</si>
  <si>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</si>
  <si>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</si>
  <si>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</si>
  <si>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</si>
  <si>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</si>
  <si>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</si>
  <si>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</si>
  <si>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</si>
  <si>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</si>
  <si>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</si>
  <si>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</si>
  <si>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</si>
  <si>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</si>
  <si>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</si>
  <si>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</si>
  <si>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</si>
  <si>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</si>
  <si>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</si>
  <si>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</si>
  <si>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</si>
  <si>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</si>
  <si>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</si>
  <si>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</si>
  <si>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</si>
  <si>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</si>
  <si>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</si>
  <si>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</si>
  <si>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</si>
  <si>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</si>
  <si>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</si>
  <si>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</si>
  <si>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</si>
  <si>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</si>
  <si>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</si>
  <si>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</si>
  <si>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</si>
  <si>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</si>
  <si>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</si>
  <si>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</si>
  <si>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</si>
  <si>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</si>
  <si>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</si>
  <si>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</si>
  <si>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</si>
  <si>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</si>
  <si>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</si>
  <si>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</si>
  <si>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</si>
  <si>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</si>
  <si>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</si>
  <si>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</si>
  <si>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</si>
  <si>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</si>
  <si>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</si>
  <si>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</si>
  <si>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</si>
  <si>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</si>
  <si>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</si>
  <si>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</si>
  <si>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</si>
  <si>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</si>
  <si>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</si>
  <si>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</si>
  <si>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</si>
  <si>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</si>
  <si>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</si>
  <si>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</si>
  <si>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</si>
  <si>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</si>
  <si>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</si>
  <si>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</si>
  <si>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</si>
  <si>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</si>
  <si>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</si>
  <si>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</si>
  <si>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</si>
  <si>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</si>
  <si>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</si>
  <si>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</si>
  <si>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</si>
  <si>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</si>
  <si>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</si>
  <si>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</si>
  <si>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</si>
  <si>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</si>
  <si>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</si>
  <si>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</si>
  <si>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</si>
  <si>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</si>
  <si>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</si>
  <si>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</si>
  <si>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</si>
  <si>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</si>
  <si>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</si>
  <si>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</si>
  <si>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</si>
  <si>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</si>
  <si>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</si>
  <si>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</si>
  <si>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</si>
  <si>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</si>
  <si>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</si>
  <si>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</si>
  <si>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</si>
  <si>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</si>
  <si>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</si>
  <si>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</si>
  <si>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</si>
  <si>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</si>
  <si>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</si>
  <si>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</si>
  <si>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</si>
  <si>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</si>
  <si>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</si>
  <si>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</si>
  <si>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</si>
  <si>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</si>
  <si>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</si>
  <si>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</si>
  <si>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</si>
  <si>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</si>
  <si>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</si>
  <si>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</si>
  <si>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</si>
  <si>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</si>
  <si>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</si>
  <si>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</si>
  <si>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</si>
  <si>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</si>
  <si>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</si>
  <si>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</si>
  <si>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</si>
  <si>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</si>
  <si>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</si>
  <si>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</si>
  <si>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</si>
  <si>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</si>
  <si>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</si>
  <si>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</si>
  <si>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</si>
  <si>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</si>
  <si>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</si>
  <si>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</si>
  <si>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</si>
  <si>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</si>
  <si>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</si>
  <si>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</si>
  <si>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</si>
  <si>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</si>
  <si>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</si>
  <si>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</si>
  <si>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</si>
  <si>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</si>
  <si>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</si>
  <si>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</si>
  <si>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</si>
  <si>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</si>
  <si>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</si>
  <si>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</si>
  <si>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</si>
  <si>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</si>
  <si>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</si>
  <si>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</si>
  <si>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</si>
  <si>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</si>
  <si>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</si>
  <si>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</si>
  <si>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</si>
  <si>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</si>
  <si>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</si>
  <si>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</si>
  <si>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</si>
  <si>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</si>
  <si>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</si>
  <si>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</si>
  <si>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</si>
  <si>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</si>
  <si>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</si>
  <si>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</si>
  <si>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</si>
  <si>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</si>
  <si>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</si>
  <si>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</si>
  <si>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</si>
  <si>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</si>
  <si>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</si>
  <si>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</si>
  <si>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</si>
  <si>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</si>
  <si>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</si>
  <si>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</si>
  <si>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</si>
  <si>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</si>
  <si>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</si>
  <si>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</si>
  <si>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</si>
  <si>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</si>
  <si>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</si>
  <si>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</si>
  <si>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</si>
  <si>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</si>
  <si>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</si>
  <si>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</si>
  <si>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</si>
  <si>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</si>
  <si>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</si>
  <si>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</si>
  <si>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</si>
  <si>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</si>
  <si>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</si>
  <si>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</si>
  <si>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</si>
  <si>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</si>
  <si>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</si>
  <si>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</si>
  <si>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</si>
  <si>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</si>
  <si>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</si>
  <si>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</si>
  <si>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</si>
  <si>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</si>
  <si>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</si>
  <si>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</si>
  <si>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</si>
  <si>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</si>
  <si>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</si>
  <si>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</si>
  <si>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</si>
  <si>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</si>
  <si>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</si>
  <si>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</si>
  <si>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</si>
  <si>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</si>
  <si>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</si>
  <si>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</si>
  <si>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</si>
  <si>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</si>
  <si>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</si>
  <si>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</si>
  <si>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</si>
  <si>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</si>
  <si>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</si>
  <si>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</si>
  <si>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</si>
  <si>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</si>
  <si>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</si>
  <si>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</si>
  <si>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</si>
  <si>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</si>
  <si>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</si>
  <si>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</si>
  <si>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</si>
  <si>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</si>
  <si>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</si>
  <si>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</si>
  <si>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</si>
  <si>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</si>
  <si>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</si>
  <si>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</si>
  <si>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</si>
  <si>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</si>
  <si>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</si>
  <si>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</si>
  <si>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</si>
  <si>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</si>
  <si>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</si>
  <si>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</si>
  <si>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</si>
  <si>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</si>
  <si>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</si>
  <si>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</si>
  <si>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</si>
  <si>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</si>
  <si>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</si>
  <si>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</si>
  <si>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</si>
  <si>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</si>
  <si>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</si>
  <si>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</si>
  <si>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</si>
  <si>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</si>
  <si>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</si>
  <si>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</si>
  <si>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</si>
  <si>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</si>
  <si>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</si>
  <si>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</si>
  <si>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</si>
  <si>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</si>
  <si>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</si>
  <si>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</si>
  <si>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</si>
  <si>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</si>
  <si>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</si>
  <si>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</si>
  <si>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</si>
  <si>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</si>
  <si>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</si>
  <si>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</si>
  <si>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</si>
  <si>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</si>
  <si>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</si>
  <si>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</si>
  <si>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</si>
  <si>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</si>
  <si>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</si>
  <si>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</si>
  <si>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</si>
  <si>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</si>
  <si>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</si>
  <si>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</si>
  <si>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</si>
  <si>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</si>
  <si>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</si>
  <si>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</si>
  <si>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</si>
  <si>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</si>
  <si>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</si>
  <si>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</si>
  <si>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</si>
  <si>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</si>
  <si>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</si>
  <si>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</si>
  <si>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</si>
  <si>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</si>
  <si>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</si>
  <si>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</si>
  <si>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</si>
  <si>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</si>
  <si>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</si>
  <si>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</si>
  <si>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</si>
  <si>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</si>
  <si>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</si>
  <si>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</si>
  <si>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</si>
  <si>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</si>
  <si>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</si>
  <si>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</si>
  <si>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</si>
  <si>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</si>
  <si>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</si>
  <si>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</si>
  <si>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</si>
  <si>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</si>
  <si>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</si>
  <si>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</si>
  <si>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</si>
  <si>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</si>
  <si>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</si>
  <si>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</si>
  <si>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</si>
  <si>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</si>
  <si>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</si>
  <si>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</si>
  <si>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</si>
  <si>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</si>
  <si>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</si>
  <si>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</si>
  <si>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</si>
  <si>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</si>
  <si>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</si>
  <si>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</si>
  <si>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</si>
  <si>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</si>
  <si>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</si>
  <si>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</si>
  <si>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</si>
  <si>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</si>
  <si>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</si>
  <si>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</si>
  <si>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</si>
  <si>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</si>
  <si>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</si>
  <si>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</si>
  <si>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</si>
  <si>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</si>
  <si>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</si>
  <si>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</si>
  <si>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</si>
  <si>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</si>
  <si>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</si>
  <si>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</si>
  <si>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</si>
  <si>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</si>
  <si>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</si>
  <si>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</si>
  <si>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</si>
  <si>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</si>
  <si>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</si>
  <si>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</si>
  <si>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</si>
  <si>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</si>
  <si>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</si>
  <si>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</si>
  <si>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</si>
  <si>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</si>
  <si>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</si>
  <si>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</si>
  <si>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</si>
  <si>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</si>
  <si>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</si>
  <si>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</si>
  <si>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</si>
  <si>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</si>
  <si>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</si>
  <si>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PCM-20251205-00000809</t>
  </si>
  <si>
    <t>EM team on the way ETA: 20 Mins</t>
  </si>
  <si>
    <t>PCM-20251205-00000825</t>
  </si>
  <si>
    <t>EM team on the way ETA: 40 Mins</t>
  </si>
  <si>
    <t>PCM-20251205-00000864</t>
  </si>
  <si>
    <t>Emergency</t>
  </si>
  <si>
    <t>team on the way need 60 minutes</t>
  </si>
  <si>
    <t>PCM-20251205-00000859</t>
  </si>
  <si>
    <t xml:space="preserve">team on the way need 40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</si>
</sst>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29" dataDxfId="28" headerRowBorderDxfId="26" tableBorderDxfId="27">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1" totalsRowShown="0" headerRowDxfId="13" tableBorderDxfId="12">
  <autoFilter ref="A1:L42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333.83631886573858</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45996.784744791665</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45996.784744791665</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45996.784744791665</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45996.784744791665</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45996.784744791665</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45996.784744791665</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45996.784744791665</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45996.784744791665</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45996.784744791665</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45996.784744791665</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45996.784744791665</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45996.784744791665</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45996.784744791665</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45996.784744791665</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45996.784744791665</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45996.784744791665</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45996.784744791665</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45996.784744791665</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45996.784744791665</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45996.784744791665</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45996.784744791665</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45996.784744791665</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45996.784744791665</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45996.784744791665</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45996.784744791665</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45996.784744791665</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45996.784744791665</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45996.784744791665</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45996.784744791665</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45996.784744791665</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45996.784744791665</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45996.784744791665</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45996.784744791665</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45996.784744791665</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45996.784744791665</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45996.784744791665</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45996.784744791665</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45996.784744791665</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45996.784744791665</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45996.784744791665</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45996.784744791665</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45996.784744791665</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45996.784744791665</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45996.784744791665</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45996.784744791665</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45996.784744791665</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45996.784744791665</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45996.784744791665</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45996.784744791665</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45996.784744791665</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45996.784744791665</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45996.784744791665</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45996.784744791665</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45996.784744791665</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45996.784744791665</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45996.784744791665</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45996.784744791665</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45996.784744791665</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45996.784744791665</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45996.784744791665</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45996.784744791665</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45996.784744791665</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45996.784744791665</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45996.784744791665</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45996.784744791665</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45996.784744791665</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45996.784744791665</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45996.784744791665</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45996.784744791665</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45996.784744791665</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45996.784744791665</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45996.784744791665</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45996.784744791665</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45996.784744791665</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45996.784744791665</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45996.784744791665</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45996.784744791665</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45996.784744791665</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45996.784744791665</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45996.784744791665</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45996.784744791665</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45996.784744791665</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45996.784744791665</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45996.784744791665</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45996.784744791665</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45996.784744791665</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45996.784744791665</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45996.784744791665</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45996.784744791665</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45996.784744791665</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45996.784744791665</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45996.784744791665</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45996.784744791665</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45996.784744791665</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45996.784744791665</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45996.784744791665</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45996.784744791665</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45996.784744791665</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45996.784744791665</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45996.784744791665</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45996.784744791665</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45996.784744791665</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45996.784744791665</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45996.784744791665</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45996.784744791665</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45996.784744791665</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45996.784744791665</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45996.784744791665</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45996.784744791665</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45996.784744791665</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45996.784744791665</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45996.784744791665</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45996.784744791665</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45996.784744791665</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45996.784744791665</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45996.784744791665</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45996.784744791665</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45996.784744791665</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45996.784744791665</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45996.784744791665</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45996.784744791665</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45996.784744791665</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45996.784744791665</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45996.784744791665</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45996.784744791665</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45996.784744791665</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45996.784744791665</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45996.784744791665</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45996.784744791665</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45996.784744791665</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45996.784744791665</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45996.784744791665</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45996.784744791665</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45996.784744791665</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45996.784744791665</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45996.784744791665</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45996.784744791665</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45996.784744791665</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45996.784744791665</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45996.784744791665</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45996.784744791665</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45996.784744791665</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45996.784744791665</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45996.784744791665</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45996.784744791665</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45996.784744791665</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45996.784744791665</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45996.784744791665</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45996.784744791665</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45996.784744791665</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45996.784744791665</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45996.784744791665</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45996.784744791665</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45996.784744791665</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45996.784744791665</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45996.784744791665</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45996.784744791665</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45996.784744791665</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45996.784744791665</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45996.784744791665</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45996.784744791665</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45996.784744791665</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45996.784744791665</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45996.784744791665</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45996.784744791665</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45996.784744791665</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45996.784744791665</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45996.784744791665</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45996.784744791665</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45996.784744791665</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45996.784744791665</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45996.784744791665</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45996.784744791665</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45996.784744791665</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45996.784744791665</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45996.784744791665</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45996.784744791665</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45996.784744791665</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45996.784744791665</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45996.784744791665</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45996.784744791665</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45996.784744791665</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45996.784744791665</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45996.784744791665</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45996.784744791665</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45996.784744791665</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45996.784744791665</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45996.784744791665</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45996.784744791665</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45996.784744791665</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45996.784744791665</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45996.784744791665</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45996.784744791665</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45996.784744791665</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45996.784744791665</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6EDCEC83-C6EA-4B6A-96E4-727488C1F839}"/>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171.78490682870324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12.397325810183247</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45996.784744791665</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45996.784744791665</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45996.784744791665</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45996.784744791665</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45996.784744791665</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45996.784744791665</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45996.784744791665</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45996.784744791665</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45996.784744791665</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45996.784744791665</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45996.784744791665</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45996.784744791665</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45996.784744791665</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45996.784744791665</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45996.784744791665</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45996.784744791665</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45996.784744791665</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45996.784744791665</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45996.784744791665</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45996.784744791665</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45996.784744791665</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45996.784744791665</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45996.784744791665</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45996.784744791665</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45996.784744791665</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45996.784744791665</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45996.784744791665</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45996.784744791665</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45996.784744791665</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45996.784744791665</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45996.784744791665</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45996.784744791665</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45996.784744791665</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45996.784744791665</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45996.784744791665</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45996.784744791665</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45996.784744791665</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45996.784744791665</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45996.784744791665</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45996.784744791665</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45996.784744791665</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45996.784744791665</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45996.784744791665</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45996.784744791665</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45996.784744791665</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45996.784744791665</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45996.784744791665</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45996.784744791665</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45996.784744791665</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45996.784744791665</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45996.784744791665</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45996.784744791665</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45996.784744791665</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45996.784744791665</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45996.784744791665</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45996.784744791665</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45996.784744791665</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45996.784744791665</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45996.784744791665</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45996.784744791665</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45996.784744791665</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45996.784744791665</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45996.784744791665</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45996.784744791665</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45996.784744791665</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45996.784744791665</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45996.784744791665</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45996.784744791665</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45996.784744791665</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45996.784744791665</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45996.784744791665</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45996.784744791665</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45996.784744791665</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45996.784744791665</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45996.784744791665</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45996.784744791665</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45996.784744791665</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45996.784744791665</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45996.784744791665</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45996.784744791665</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45996.784744791665</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45996.784744791665</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45996.784744791665</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45996.784744791665</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45996.784744791665</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45996.784744791665</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45996.784744791665</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45996.784744791665</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45996.784744791665</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45996.784744791665</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45996.784744791665</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45996.784744791665</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45996.784744791665</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45996.784744791665</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45996.784744791665</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45996.784744791665</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45996.784744791665</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45996.784744791665</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45996.784744791665</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45996.784744791665</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45996.784744791665</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45996.784744791665</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45996.784744791665</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45996.784744791665</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45996.784744791665</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45996.784744791665</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45996.784744791665</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45996.784744791665</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45996.784744791665</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45996.784744791665</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45996.784744791665</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45996.784744791665</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45996.784744791665</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45996.784744791665</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45996.784744791665</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45996.784744791665</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45996.784744791665</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45996.784744791665</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45996.784744791665</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45996.784744791665</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45996.784744791665</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45996.784744791665</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45996.784744791665</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45996.784744791665</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45996.784744791665</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45996.784744791665</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45996.784744791665</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45996.784744791665</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45996.784744791665</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45996.784744791665</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45996.784744791665</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45996.784744791665</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45996.784744791665</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45996.784744791665</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45996.784744791665</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45996.784744791665</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45996.784744791665</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45996.784744791665</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45996.784744791665</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45996.784744791665</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45996.784744791665</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45996.784744791665</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45996.784744791665</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45996.784744791665</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45996.784744791665</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45996.784744791665</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45996.784744791665</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45996.784744791665</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45996.784744791665</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45996.784744791665</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45996.784744791665</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45996.784744791665</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45996.784744791665</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45996.784744791665</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45996.784744791665</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45996.784744791665</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45996.784744791665</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45996.784744791665</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45996.784744791665</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45996.784744791665</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45996.784744791665</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45996.784744791665</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45996.784744791665</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45996.784744791665</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45996.784744791665</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45996.784744791665</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45996.784744791665</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45996.784744791665</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45996.784744791665</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45996.784744791665</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45996.784744791665</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45996.784744791665</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45996.784744791665</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45996.784744791665</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45996.784744791665</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45996.784744791665</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45996.784744791665</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45996.784744791665</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45996.784744791665</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45996.784744791665</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45996.784744791665</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45996.784744791665</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45996.784744791665</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45996.784744791665</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45996.784744791665</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45996.784744791665</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45996.784744791665</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45996.784744791665</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45996.784744791665</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45996.784744791665</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45996.784744791665</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45996.784744791665</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45996.784744791665</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45996.784744791665</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45996.784744791665</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45996.784744791665</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45996.784744791665</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45996.784744791665</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45996.784744791665</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45996.784744791665</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45996.784744791665</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45996.784744791665</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45996.784744791665</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45996.784744791665</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45996.784744791665</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45996.784744791665</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45996.784744791665</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45996.784744791665</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45996.784744791665</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45996.784744791665</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45996.784744791665</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45996.784744791665</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45996.784744791665</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45996.784744791665</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45996.784744791665</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45996.784744791665</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45996.784744791665</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45996.784744791665</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45996.784744791665</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45996.784744791665</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45996.784744791665</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45996.784744791665</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45996.784744791665</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45996.784744791665</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45996.784744791665</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45996.784744791665</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45996.784744791665</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45996.784744791665</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45996.784744791665</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45996.784744791665</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45996.784744791665</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45996.784744791665</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45996.784744791665</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45996.784744791665</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45996.784744791665</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45996.784744791665</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45996.784744791665</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45996.784744791665</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45996.784744791665</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45996.784744791665</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45996.784744791665</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45996.784744791665</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45996.784744791665</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45996.784744791665</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45996.784744791665</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45996.784744791665</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45996.784744791665</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45996.784744791665</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45996.784744791665</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45996.784744791665</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45996.784744791665</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45996.784744791665</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45996.784744791665</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45996.784744791665</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45996.784744791665</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45996.784744791665</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45996.784744791665</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45996.784744791665</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45996.784744791665</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45996.784744791665</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45996.784744791665</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45996.784744791665</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45996.784744791665</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45996.784744791665</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45996.784744791665</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45996.784744791665</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45996.784744791665</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45996.784744791665</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45996.784744791665</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45996.784744791665</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45996.784744791665</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45996.784744791665</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45996.784744791665</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45996.784744791665</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45996.784744791665</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45996.784744791665</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45996.784744791665</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45996.784744791665</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45996.784744791665</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45996.784744791665</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45996.784744791665</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45996.784744791665</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45996.784744791665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45996.784744791665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45996.784744791665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45996.784744791665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45996.784744791665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45996.784744791665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45996.784744791665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45996.784744791665</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45996.784744791665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45996.784744791665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45996.784744791665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45996.784744791665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45996.784744791665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45996.784744791665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45996.784744791665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45996.784744791665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45996.784744791665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45996.784744791665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45996.784744791665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45996.784744791665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45996.784744791665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45996.784744791665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45996.784744791665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45996.784744791665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45996.784744791665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45996.784744791665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45996.784744791665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45996.784744791665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45996.784744791665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45996.784744791665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45996.784744791665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45996.784744791665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45996.784744791665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45996.784744791665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45996.784744791665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45996.784744791665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45996.784744791665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45996.784744791665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45996.784744791665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45996.784744791665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45996.784744791665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45996.784744791665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45996.784744791665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45996.784744791665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45996.784744791665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45996.784744791665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45996.784744791665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45996.784744791665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45996.784744791665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45996.784744791665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45996.784744791665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45996.784744791665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45996.784744791665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45996.784744791665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45996.784744791665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45996.784744791665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45996.784744791665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45996.784744791665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45996.784744791665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45996.784744791665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45996.784744791665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45996.784744791665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45996.784744791665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45996.784744791665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45996.784744791665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45996.784744791665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45996.784744791665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45996.784744791665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45996.784744791665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45996.784744791665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45996.784744791665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45996.784744791665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45996.784744791665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45996.784744791665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45996.784744791665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45996.784744791665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45996.784744791665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45996.784744791665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45996.784744791665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45996.784744791665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45996.784744791665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45996.784744791665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45996.784744791665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45996.784744791665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45996.784744791665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45996.784744791665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45996.784744791665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45996.784744791665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45996.784744791665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45996.784744791665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45996.784744791665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45996.784744791665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45996.784744791665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45996.784744791665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45996.784744791665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45996.784744791665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45996.784744791665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45996.784744791665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45996.784744791665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45996.784744791665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45996.784744791665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45996.784744791665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45996.784744791665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45996.784744791665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45996.784744791665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45996.784744791665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45996.784744791665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45996.784744791665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45996.784744791665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45996.784744791665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45996.784744791665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45996.784744791665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45996.784744791665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45996.784744791665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45996.784744791665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45996.784744791665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45996.784744791665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45996.784744791665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45996.784744791665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45996.784744791665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45996.784744791665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45996.784744791665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45996.784744791665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45996.784744791665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45996.784744791665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45996.784744791665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45996.784744791665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45996.784744791665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45996.784744791665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45996.784744791665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45996.784744791665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45996.784744791665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45996.784744791665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45996.784744791665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45996.784744791665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45996.784744791665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45996.784744791665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45996.784744791665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45996.784744791665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45996.784744791665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45996.784744791665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45996.784744791665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45996.784744791665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45996.784744791665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45996.784744791665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45996.784744791665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45996.784744791665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45996.784744791665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45996.784744791665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45996.784744791665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45996.784744791665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45996.784744791665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45996.784744791665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45996.784744791665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45996.784744791665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45996.784744791665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45996.784744791665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45996.784744791665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45996.784744791665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45996.784744791665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45996.784744791665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45996.784744791665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45996.784744791665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45996.784744791665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45996.784744791665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45996.784744791665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45996.784744791665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45996.784744791665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45996.784744791665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45996.784744791665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45996.784744791665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45996.784744791665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45996.784744791665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45996.784744791665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45996.784744791665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45996.784744791665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45996.784744791665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45996.784744791665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45996.784744791665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45996.784744791665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45996.784744791665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45996.784744791665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45996.784744791665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45996.784744791665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45996.784744791665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45996.784744791665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45996.784744791665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45996.784744791665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45996.784744791665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45996.784744791665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45996.784744791665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45996.784744791665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45996.784744791665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45996.784744791665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45996.784744791665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45996.784744791665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45996.784744791665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45996.784744791665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45996.784744791665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45996.784744791665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45996.784744791665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45996.784744791665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45996.784744791665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45996.784744791665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45996.784744791665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45996.784744791665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45996.784744791665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45996.784744791665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45996.784744791665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45996.784744791665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45996.784744791665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45996.784744791665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45996.784744791665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45996.784744791665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45996.784744791665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45996.784744791665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45996.784744791665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45996.784744791665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45996.784744791665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45996.784744791665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45996.784744791665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45996.784744791665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45996.784744791665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45996.784744791665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45996.784744791665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45996.784744791665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45996.784744791665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45996.784744791665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45996.784744791665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45996.784744791665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45996.784744791665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45996.784744791665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45996.784744791665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45996.784744791665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45996.784744791665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45996.784744791665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45996.784744791665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45996.784744791665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45996.784744791665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45996.784744791665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45996.784744791665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45996.784744791665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45996.784744791665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45996.784744791665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45996.784744791665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45996.784744791665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45996.784744791665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45996.784744791665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45996.784744791665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45996.784744791665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45996.784744791665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45996.784744791665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45996.784744791665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45996.784744791665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45996.784744791665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45996.784744791665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45996.784744791665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45996.784744791665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45996.784744791665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45996.784744791665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45996.784744791665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45996.784744791665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45996.784744791665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45996.784744791665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45996.784744791665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45996.784744791665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45996.784744791665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45996.784744791665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45996.784744791665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45996.784744791665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45996.784744791665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45996.784744791665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45996.784744791665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45996.784744791665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45996.784744791665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45996.784744791665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45996.784744791665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45996.784744791665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45996.784744791665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45996.784744791665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45996.784744791665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45996.784744791665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45996.784744791665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45996.784744791665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45996.784744791665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45996.784744791665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45996.784744791665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45996.784744791665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45996.784744791665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45996.784744791665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45996.784744791665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45996.784744791665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45996.784744791665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45996.784744791665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45996.784744791665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45996.784744791665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45996.784744791665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45996.784744791665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45996.784744791665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45996.784744791665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45996.784744791665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45996.784744791665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45996.784744791665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45996.784744791665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45996.784744791665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45996.784744791665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45996.784744791665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45996.784744791665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45996.784744791665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45996.784744791665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45996.784744791665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45996.784744791665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45996.784744791665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45996.784744791665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45996.784744791665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45996.784744791665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45996.784744791665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45996.784744791665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45996.784744791665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45996.784744791665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45996.784744791665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45996.784744791665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45996.784744791665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45996.784744791665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45996.784744791665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45996.784744791665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45996.784744791665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45996.784744791665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45996.784744791665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45996.784744791665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45996.784744791665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45996.784744791665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45996.784744791665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45996.784744791665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45996.784744791665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45996.784744791665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45996.784744791665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45996.784744791665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45996.784744791665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45996.784744791665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45996.784744791665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45996.784744791665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45996.784744791665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45996.784744791665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45996.784744791665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45996.784744791665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45996.784744791665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45996.784744791665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45996.784744791665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45996.784744791665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45996.784744791665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45996.784744791665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45996.784744791665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45996.784744791665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45996.784744791665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45996.784744791665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45996.784744791665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45996.784744791665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45996.784744791665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45996.784744791665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45996.784744791665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45996.784744791665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45996.784744791665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45996.784744791665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45996.784744791665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45996.784744791665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45996.784744791665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45996.784744791665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45996.784744791665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45996.784744791665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45996.784744791665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45996.784744791665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45996.784744791665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45996.784744791665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45996.784744791665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45996.784744791665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45996.784744791665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45996.784744791665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45996.784744791665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45996.784744791665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45996.784744791665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45996.784744791665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45996.784744791665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45996.784744791665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45996.784744791665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45996.784744791665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45996.784744791665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45996.784744791665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45996.784744791665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45996.784744791665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45996.784744791665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45996.784744791665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45996.784744791665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45996.784744791665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45996.784744791665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45996.784744791665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45996.784744791665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45996.784744791665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45996.784744791665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45996.784744791665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45996.784744791665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45996.784744791665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45996.784744791665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45996.784744791665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45996.784744791665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45996.784744791665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45996.784744791665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45996.784744791665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45996.784744791665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45996.784744791665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45996.784744791665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45996.784744791665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45996.784744791665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45996.784744791665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45996.784744791665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45996.784744791665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45996.784744791665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45996.784744791665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45996.784744791665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45996.784744791665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45996.784744791665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45996.784744791665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45996.784744791665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45996.784744791665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45996.784744791665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45996.784744791665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45996.784744791665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45996.784744791665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45996.784744791665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45996.784744791665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45996.784744791665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45996.784744791665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45996.784744791665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45996.784744791665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45996.784744791665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45996.784744791665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45996.784744791665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45996.784744791665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45996.784744791665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45996.784744791665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45996.784744791665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45996.784744791665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45996.784744791665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45996.784744791665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45996.784744791665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45996.784744791665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45996.784744791665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45996.784744791665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45996.784744791665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45996.784744791665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45996.784744791665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45996.784744791665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45996.784744791665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45996.784744791665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45996.784744791665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45996.784744791665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45996.784744791665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45996.784744791665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45996.784744791665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45996.784744791665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45996.784744791665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45996.784744791665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45996.784744791665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45996.784744791665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45996.784744791665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45996.784744791665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45996.784744791665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45996.784744791665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45996.784744791665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45996.784744791665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45996.784744791665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45996.784744791665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45996.784744791665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45996.784744791665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45996.784744791665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45996.784744791665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45996.784744791665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45996.784744791665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45996.784744791665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45996.784744791665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45996.784744791665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45996.784744791665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45996.784744791665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45996.784744791665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45996.784744791665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45996.784744791665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45996.784744791665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45996.784744791665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45996.784744791665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45996.784744791665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45996.784744791665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45996.784744791665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45996.784744791665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45996.784744791665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45996.784744791665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45996.784744791665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45996.784744791665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45996.784744791665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45996.784744791665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45996.784744791665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45996.784744791665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45996.784744791665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45996.784744791665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45996.784744791665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45996.784744791665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45996.784744791665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45996.784744791665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45996.784744791665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45996.784744791665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45996.784744791665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45996.784744791665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45996.784744791665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45996.784744791665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45996.784744791665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45996.784744791665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45996.784744791665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45996.784744791665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45996.784744791665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45996.784744791665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45996.784744791665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45996.784744791665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45996.784744791665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45996.784744791665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45996.784744791665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45996.784744791665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45996.784744791665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45996.784744791665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45996.784744791665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45996.784744791665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45996.784744791665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45996.784744791665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45996.784744791665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45996.784744791665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45996.784744791665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45996.784744791665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45996.784744791665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45996.784744791665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45996.784744791665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45996.784744791665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45996.784744791665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45996.784744791665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45996.784744791665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45996.784744791665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45996.784744791665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45996.784744791665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45996.784744791665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45996.784744791665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45996.784744791665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45996.784744791665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45996.784744791665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45996.784744791665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45996.784744791665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45996.784744791665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45996.784744791665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45996.784744791665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45996.784744791665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45996.784744791665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45996.784744791665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45996.784744791665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45996.784744791665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45996.784744791665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45996.784744791665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45996.784744791665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45996.784744791665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45996.784744791665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45996.784744791665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45996.784744791665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45996.784744791665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45996.784744791665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45996.784744791665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45996.784744791665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45996.784744791665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45996.784744791665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45996.784744791665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45996.784744791665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45996.784744791665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45996.784744791665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45996.784744791665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45996.784744791665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45996.784744791665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45996.784744791665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45996.784744791665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45996.784744791665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45996.784744791665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45996.784744791665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45996.784744791665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45996.784744791665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45996.784744791665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45996.784744791665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45996.784744791665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45996.784744791665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45996.784744791665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45996.784744791665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45996.784744791665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45996.784744791665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45996.784744791665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45996.784744791665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45996.784744791665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45996.784744791665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45996.784744791665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45996.784744791665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45996.784744791665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45996.784744791665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45996.784744791665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45996.784744791665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45996.784744791665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45996.784744791665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45996.784744791665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45996.784744791665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45996.784744791665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45996.784744791665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45996.784744791665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45996.784744791665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45996.784744791665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45996.784744791665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45996.784744791665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45996.784744791665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45996.784744791665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45996.784744791665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45996.784744791665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45996.784744791665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45996.784744791665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45996.784744791665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45996.784744791665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45996.784744791665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45996.784744791665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45996.784744791665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45996.784744791665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45996.784744791665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45996.784744791665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45996.784744791665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45996.784744791665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45996.784744791665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45996.784744791665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45996.784744791665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45996.784744791665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45996.784744791665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45996.784744791665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45996.784744791665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45996.784744791665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45996.784744791665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45996.784744791665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45996.784744791665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45996.784744791665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45996.784744791665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45996.784744791665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45996.784744791665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45996.784744791665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45996.784744791665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45996.784744791665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45996.784744791665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45996.784744791665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45996.784744791665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45996.784744791665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45996.784744791665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45996.784744791665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45996.784744791665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45996.784744791665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45996.784744791665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45996.784744791665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45996.784744791665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45996.784744791665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45996.784744791665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45996.784744791665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45996.784744791665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45996.784744791665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45996.784744791665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45996.784744791665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45996.784744791665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45996.784744791665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45996.784744791665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45996.784744791665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45996.784744791665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45996.784744791665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45996.784744791665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45996.784744791665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45996.784744791665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45996.784744791665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45996.784744791665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45996.784744791665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45996.784744791665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45996.784744791665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45996.784744791665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45996.784744791665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45996.784744791665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45996.784744791665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45996.784744791665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45996.784744791665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45996.784744791665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45996.784744791665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45996.784744791665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45996.784744791665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45996.784744791665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45996.784744791665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45996.784744791665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45996.784744791665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45996.784744791665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45996.784744791665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45996.784744791665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45996.784744791665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45996.784744791665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45996.784744791665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45996.784744791665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45996.784744791665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45996.784744791665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45996.784744791665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45996.784744791665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45996.784744791665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45996.784744791665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45996.784744791665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45996.784744791665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45996.784744791665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45996.784744791665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45996.784744791665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45996.784744791665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45996.784744791665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45996.784744791665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45996.784744791665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45996.784744791665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45996.784744791665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45996.784744791665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45996.784744791665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45996.784744791665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45996.784744791665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45996.784744791665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45996.784744791665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45996.784744791665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45996.784744791665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45996.784744791665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45996.784744791665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45996.784744791665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45996.784744791665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45996.784744791665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45996.784744791665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45996.784744791665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45996.784744791665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45996.784744791665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45996.784744791665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45996.784744791665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45996.784744791665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45996.784744791665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45996.784744791665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45996.784744791665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45996.784744791665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45996.784744791665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45996.784744791665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45996.784744791665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45996.784744791665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45996.784744791665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45996.784744791665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45996.784744791665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45996.784744791665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45996.784744791665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45996.784744791665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45996.784744791665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45996.784744791665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45996.784744791665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45996.784744791665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45996.784744791665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45996.784744791665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45996.784744791665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45996.784744791665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45996.784744791665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45996.784744791665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45996.784744791665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45996.784744791665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45996.784744791665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45996.784744791665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45996.784744791665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45996.784744791665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45996.784744791665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45996.784744791665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45996.784744791665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45996.784744791665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45996.784744791665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45996.784744791665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45996.784744791665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45996.784744791665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45996.784744791665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45996.784744791665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45996.784744791665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45996.784744791665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45996.784744791665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45996.784744791665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45996.784744791665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45996.784744791665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45996.784744791665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45996.784744791665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45996.784744791665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45996.784744791665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45996.784744791665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45996.784744791665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45996.784744791665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45996.784744791665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45996.784744791665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45996.784744791665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45996.784744791665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45996.784744791665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45996.784744791665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45996.784744791665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45996.784744791665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45996.784744791665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45996.784744791665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45996.784744791665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45996.784744791665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45996.784744791665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45996.784744791665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45996.784744791665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45996.784744791665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45996.784744791665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45996.784744791665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45996.784744791665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45996.784744791665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45996.784744791665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45996.784744791665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45996.784744791665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45996.784744791665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45996.784744791665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45996.784744791665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45996.784744791665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45996.784744791665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45996.784744791665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45996.784744791665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45996.784744791665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45996.784744791665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45996.784744791665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45996.784744791665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45996.784744791665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45996.784744791665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45996.784744791665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45996.784744791665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45996.784744791665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45996.784744791665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45996.784744791665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45996.784744791665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45996.784744791665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45996.784744791665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45996.784744791665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45996.784744791665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45996.784744791665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45996.784744791665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45996.784744791665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45996.784744791665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45996.784744791665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45996.784744791665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45996.784744791665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45996.784744791665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45996.784744791665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45996.784744791665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45996.784744791665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45996.784744791665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45996.784744791665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45996.784744791665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45996.784744791665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45996.784744791665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45996.784744791665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45996.784744791665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45996.784744791665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45996.784744791665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45996.784744791665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45996.784744791665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45996.784744791665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45996.784744791665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45996.784744791665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45996.784744791665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45996.784744791665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45996.784744791665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45996.784744791665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45996.784744791665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45996.784744791665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45996.784744791665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45996.784744791665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45996.784744791665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45996.784744791665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45996.784744791665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45996.784744791665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45996.784744791665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45996.784744791665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45996.784744791665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45996.784744791665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45996.784744791665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45996.784744791665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45996.784744791665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45996.784744791665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45996.784744791665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45996.784744791665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45996.784744791665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45996.784744791665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45996.784744791665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45996.784744791665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45996.784744791665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45996.784744791665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45996.784744791665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45996.784744791665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45996.784744791665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45996.784744791665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45996.784744791665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45996.784744791665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45996.784744791665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45996.784744791665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45996.784744791665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45996.784744791665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45996.784744791665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45996.784744791665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45996.784744791665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45996.784744791665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45996.784744791665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45996.784744791665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45996.784744791665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45996.784744791665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45996.784744791665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45996.784744791665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45996.784744791665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45996.784744791665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45996.784744791665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45996.784744791665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45996.784744791665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45996.784744791665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45996.784744791665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45996.784744791665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45996.784744791665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45996.784744791665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45996.784744791665</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293.30402719906851</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45996.784744791665</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45996.784744791665</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45996.784744791665</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45996.784744791665</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45996.784744791665</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45996.784744791665</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45996.784744791665</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45996.784744791665</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45996.784744791665</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45996.784744791665</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45996.784744791665</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45996.784744791665</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45996.784744791665</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45996.784744791665</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45996.784744791665</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45996.784744791665</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45996.784744791665</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45996.784744791665</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45996.784744791665</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45996.784744791665</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45996.784744791665</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45996.784744791665</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45996.784744791665</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45996.784744791665</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45996.784744791665</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45996.784744791665</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45996.784744791665</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45996.784744791665</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45996.784744791665</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45996.784744791665</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45996.784744791665</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45996.784744791665</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45996.784744791665</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45996.784744791665</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45996.784744791665</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45996.784744791665</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45996.784744791665</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45996.784744791665</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45996.784744791665</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45996.784744791665</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45996.784744791665</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45996.784744791665</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45996.784744791665</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45996.784744791665</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45996.784744791665</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45996.784744791665</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45996.784744791665</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45996.784744791665</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45996.784744791665</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45996.784744791665</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45996.784744791665</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45996.784744791665</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45996.784744791665</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45996.784744791665</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45996.784744791665</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45996.784744791665</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45996.784744791665</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45996.784744791665</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45996.784744791665</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45996.784744791665</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45996.784744791665</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45996.784744791665</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45996.784744791665</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45996.784744791665</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45996.784744791665</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45996.784744791665</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45996.784744791665</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45996.784744791665</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45996.784744791665</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45996.784744791665</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45996.784744791665</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45996.784744791665</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45996.784744791665</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45996.784744791665</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45996.784744791665</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45996.784744791665</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45996.784744791665</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45996.784744791665</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45996.784744791665</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45996.784744791665</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45996.784744791665</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45996.784744791665</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45996.784744791665</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45996.784744791665</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45996.784744791665</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45996.784744791665</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45996.784744791665</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45996.784744791665</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45996.784744791665</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45996.784744791665</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45996.784744791665</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45996.784744791665</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45996.784744791665</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45996.784744791665</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45996.784744791665</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45996.784744791665</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45996.784744791665</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45996.784744791665</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45996.784744791665</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45996.784744791665</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45996.784744791665</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45996.784744791665</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45996.784744791665</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45996.784744791665</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45996.784744791665</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45996.784744791665</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45996.784744791665</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45996.784744791665</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45996.784744791665</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45996.784744791665</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45996.784744791665</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45996.784744791665</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45996.784744791665</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45996.784744791665</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45996.784744791665</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45996.784744791665</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45996.784744791665</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45996.784744791665</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45996.784744791665</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45996.784744791665</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45996.784744791665</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45996.784744791665</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45996.784744791665</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45996.784744791665</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45996.784744791665</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45996.784744791665</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45996.784744791665</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45996.784744791665</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45996.784744791665</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45996.784744791665</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45996.784744791665</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45996.784744791665</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45996.784744791665</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45996.784744791665</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45996.784744791665</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45996.784744791665</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45996.784744791665</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45996.784744791665</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45996.784744791665</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45996.784744791665</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45996.784744791665</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45996.784744791665</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45996.784744791665</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45996.784744791665</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45996.784744791665</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45996.784744791665</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45996.784744791665</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45996.784744791665</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45996.784744791665</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45996.784744791665</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45996.784744791665</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45996.784744791665</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45996.784744791665</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45996.784744791665</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45996.784744791665</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45996.784744791665</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45996.784744791665</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45996.784744791665</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45996.784744791665</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45996.784744791665</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45996.784744791665</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45996.784744791665</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45996.784744791665</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45996.784744791665</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45996.784744791665</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45996.784744791665</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45996.784744791665</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45996.784744791665</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45996.784744791665</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45996.784744791665</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45996.784744791665</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45996.784744791665</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45996.784744791665</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45996.784744791665</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45996.784744791665</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45996.784744791665</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45996.784744791665</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45996.784744791665</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45996.784744791665</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45996.784744791665</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45996.784744791665</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45996.784744791665</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45996.784744791665</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45996.784744791665</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45996.784744791665</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workbookViewId="0">
      <selection activeCell="K8" sqref="K8"/>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104.9526846064764</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70.595867476848071</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48.123633680552302</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15.411446180551138</v>
      </c>
      <c r="H5" s="133">
        <v>45981.360798611109</v>
      </c>
      <c r="I5" s="104" t="str">
        <f>IFERROR(VLOOKUP(D5,DB!A:F,6,0),"")</f>
        <v>SCECO</v>
      </c>
      <c r="J5" s="104" t="str">
        <f>IFERROR(VLOOKUP(D5,DB!A:G,7,0),"")</f>
        <v>Dead</v>
      </c>
      <c r="K5" s="104" t="s">
        <v>39125</v>
      </c>
      <c r="L5" s="104" t="str">
        <f>IFERROR(VLOOKUP(D5,DB!A:I,9,0),"")</f>
        <v>Latis</v>
      </c>
    </row>
    <row r="6" spans="1:13">
      <c r="A6" s="37" t="s">
        <v>39126</v>
      </c>
      <c r="B6" s="37" t="str">
        <f>IFERROR(VLOOKUP(D6,DB!A:K,11,0),"")</f>
        <v>R5</v>
      </c>
      <c r="C6" s="37">
        <v>3</v>
      </c>
      <c r="D6" s="37" t="s">
        <v>33629</v>
      </c>
      <c r="E6" s="37" t="s">
        <v>39106</v>
      </c>
      <c r="F6" s="38">
        <v>45996.728912037041</v>
      </c>
      <c r="G6" s="132">
        <f t="shared" ref="G6:G22" ca="1" si="2">IFERROR(NOW()-F6,"")</f>
        <v>5.5832754624134395E-2</v>
      </c>
      <c r="H6" s="38">
        <v>45996.711550925924</v>
      </c>
      <c r="I6" s="37" t="str">
        <f>IFERROR(VLOOKUP(D6,DB!A:F,6,0),"")</f>
        <v>SCECO</v>
      </c>
      <c r="J6" s="37" t="str">
        <f>IFERROR(VLOOKUP(D6,DB!A:G,7,0),"")</f>
        <v>Vandalized</v>
      </c>
      <c r="K6" s="37" t="s">
        <v>39127</v>
      </c>
      <c r="L6" s="37" t="str">
        <f>IFERROR(VLOOKUP(D6,DB!A:I,9,0),"")</f>
        <v>Latis</v>
      </c>
    </row>
    <row r="7" spans="1:13">
      <c r="A7" s="37" t="s">
        <v>39128</v>
      </c>
      <c r="B7" s="37" t="str">
        <f>IFERROR(VLOOKUP(D7,DB!A:K,11,0),"")</f>
        <v>R5</v>
      </c>
      <c r="C7" s="37">
        <v>1</v>
      </c>
      <c r="D7" s="37" t="s">
        <v>38556</v>
      </c>
      <c r="E7" s="37" t="s">
        <v>39106</v>
      </c>
      <c r="F7" s="38">
        <v>45996.74150462963</v>
      </c>
      <c r="G7" s="132">
        <f t="shared" ca="1" si="2"/>
        <v>4.3240162034635432E-2</v>
      </c>
      <c r="H7" s="38">
        <v>45996.735254629632</v>
      </c>
      <c r="I7" s="37" t="str">
        <f>IFERROR(VLOOKUP(D7,DB!A:F,6,0),"")</f>
        <v>SCECO</v>
      </c>
      <c r="J7" s="37" t="str">
        <f>IFERROR(VLOOKUP(D7,DB!A:G,7,0),"")</f>
        <v>Haj Removal</v>
      </c>
      <c r="K7" s="37" t="s">
        <v>39129</v>
      </c>
      <c r="L7" s="37" t="str">
        <f>IFERROR(VLOOKUP(D7,DB!A:I,9,0),"")</f>
        <v>Latis</v>
      </c>
    </row>
    <row r="8" spans="1:13" ht="15.75">
      <c r="A8" s="37"/>
      <c r="B8" s="37" t="str">
        <f>IFERROR(VLOOKUP(D8,DB!A:K,11,0),"")</f>
        <v/>
      </c>
      <c r="C8" s="37"/>
      <c r="D8" s="150"/>
      <c r="E8" s="37"/>
      <c r="F8" s="38"/>
      <c r="G8" s="132">
        <f t="shared" ca="1" si="2"/>
        <v>45996.784744791665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45996.784744791665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45996.784744791665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45996.784744791665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45996.784744791665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45996.784744791665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45996.784744791665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45996.784744791665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45996.784744791665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45996.784744791665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45996.784744791665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45996.784744791665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45996.784744791665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45996.784744791665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45996.784744791665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ref="G23:G54" ca="1" si="3">IFERROR(NOW()-F23,"")</f>
        <v>45996.784744791665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45996.784744791665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45996.784744791665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45996.784744791665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45996.784744791665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45996.784744791665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45996.784744791665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45996.784744791665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45996.784744791665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45996.784744791665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45996.784744791665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45996.784744791665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45996.784744791665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45996.784744791665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45996.784744791665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45996.784744791665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45996.784744791665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45996.784744791665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45996.784744791665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45996.784744791665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45996.784744791665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45996.784744791665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45996.784744791665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45996.784744791665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45996.784744791665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45996.784744791665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45996.784744791665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45996.784744791665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45996.784744791665</v>
      </c>
      <c r="H51" s="38"/>
      <c r="I51" s="37" t="str">
        <f>IFERROR(VLOOKUP(D51,DB!A:F,6,0),"")</f>
        <v/>
      </c>
      <c r="J51" s="37" t="str">
        <f>IFERROR(VLOOKUP(D51,DB!A:G,7,0),"")</f>
        <v/>
      </c>
      <c r="K51" s="37"/>
      <c r="L51" s="37" t="str">
        <f>IFERROR(VLOOKUP(D51,DB!A:I,9,0),"")</f>
        <v/>
      </c>
    </row>
    <row r="52" spans="1:12">
      <c r="A52" s="147"/>
      <c r="B52" s="147" t="str">
        <f>IFERROR(VLOOKUP(D52,DB!A:K,11,0),"")</f>
        <v/>
      </c>
      <c r="C52" s="147"/>
      <c r="D52" s="147"/>
      <c r="E52" s="147"/>
      <c r="F52" s="148"/>
      <c r="G52" s="149">
        <f t="shared" ca="1" si="3"/>
        <v>45996.784744791665</v>
      </c>
      <c r="H52" s="148"/>
      <c r="I52" s="147" t="str">
        <f>IFERROR(VLOOKUP(D52,DB!A:F,6,0),"")</f>
        <v/>
      </c>
      <c r="J52" s="147" t="str">
        <f>IFERROR(VLOOKUP(D52,DB!A:G,7,0),"")</f>
        <v/>
      </c>
      <c r="K52" s="147"/>
      <c r="L52" s="147" t="str">
        <f>IFERROR(VLOOKUP(D52,DB!A:I,9,0),"")</f>
        <v/>
      </c>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1"/>
  <sheetViews>
    <sheetView tabSelected="1"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39130</v>
      </c>
      <c r="B2" s="116" t="str">
        <f>IFERROR(VLOOKUP(D2,DB!A:K,11,0),"")</f>
        <v>R6</v>
      </c>
      <c r="C2" s="117">
        <v>9</v>
      </c>
      <c r="D2" s="116" t="s">
        <v>34956</v>
      </c>
      <c r="E2" s="139" t="s">
        <v>39131</v>
      </c>
      <c r="F2" s="118">
        <v>45996.769375000003</v>
      </c>
      <c r="G2" s="72">
        <f t="shared" ref="G2:G55" ca="1" si="0">IFERROR(NOW()-F2,"-")</f>
        <v>1.5369791661214549E-2</v>
      </c>
      <c r="H2" s="118">
        <v>45996.769375000003</v>
      </c>
      <c r="I2" s="116" t="str">
        <f>IFERROR(VLOOKUP(D2,DB!A:F,6,0),"")</f>
        <v>Generator-SG</v>
      </c>
      <c r="J2" s="116" t="str">
        <f>IFERROR(VLOOKUP(D2,DB!A:G,7,0),"")</f>
        <v>Dead</v>
      </c>
      <c r="K2" s="119" t="s">
        <v>39132</v>
      </c>
      <c r="L2" s="134" t="str">
        <f>IFERROR(VLOOKUP(D2,DB!A:I,9,0),"")</f>
        <v>Latis</v>
      </c>
    </row>
    <row r="3" spans="1:16382" ht="31.5" customHeight="1">
      <c r="A3" s="115" t="s">
        <v>39133</v>
      </c>
      <c r="B3" s="116" t="str">
        <f>IFERROR(VLOOKUP(D3,DB!A:K,11,0),"")</f>
        <v>R6</v>
      </c>
      <c r="C3" s="117">
        <v>1</v>
      </c>
      <c r="D3" s="116" t="s">
        <v>35840</v>
      </c>
      <c r="E3" s="139" t="s">
        <v>39106</v>
      </c>
      <c r="F3" s="118">
        <v>45996.767939814818</v>
      </c>
      <c r="G3" s="72">
        <f t="shared" ca="1" si="0"/>
        <v>1.6804976847197395E-2</v>
      </c>
      <c r="H3" s="118">
        <v>45996.767939814818</v>
      </c>
      <c r="I3" s="116" t="str">
        <f>IFERROR(VLOOKUP(D3,DB!A:F,6,0),"")</f>
        <v>SCECO</v>
      </c>
      <c r="J3" s="116" t="str">
        <f>IFERROR(VLOOKUP(D3,DB!A:G,7,0),"")</f>
        <v>Dead</v>
      </c>
      <c r="K3" s="119" t="s">
        <v>39134</v>
      </c>
      <c r="L3" s="134" t="str">
        <f>IFERROR(VLOOKUP(D3,DB!A:I,9,0),"")</f>
        <v>Latis</v>
      </c>
    </row>
    <row r="4" spans="1:16382" ht="31.5" customHeight="1">
      <c r="A4" s="115"/>
      <c r="B4" s="116" t="str">
        <f>IFERROR(VLOOKUP(D4,DB!A:K,11,0),"")</f>
        <v/>
      </c>
      <c r="C4" s="117"/>
      <c r="D4" s="116"/>
      <c r="E4" s="139"/>
      <c r="F4" s="118"/>
      <c r="G4" s="72">
        <f t="shared" ca="1" si="0"/>
        <v>45996.784744791665</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45996.784744791665</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45996.784744791665</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45996.784744791665</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45996.784744791665</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45996.784744791665</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45996.784744791665</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45996.784744791665</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45996.784744791665</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45996.784744791665</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45996.784744791665</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45996.784744791665</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45996.784744791665</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45996.784744791665</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45996.784744791665</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45996.784744791665</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45996.784744791665</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45996.784744791665</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45996.784744791665</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45996.784744791665</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45996.784744791665</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45996.784744791665</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45996.784744791665</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45996.784744791665</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45996.784744791665</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45996.784744791665</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45996.784744791665</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45996.784744791665</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45996.784744791665</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45996.784744791665</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45996.784744791665</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45996.784744791665</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45996.784744791665</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45996.784744791665</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45996.784744791665</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45996.784744791665</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45996.784744791665</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45996.784744791665</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45996.784744791665</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45996.784744791665</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45996.784744791665</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45996.784744791665</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45996.784744791665</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45996.784744791665</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45996.784744791665</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45996.784744791665</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45996.784744791665</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45996.784744791665</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45996.784744791665</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45996.784744791665</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45996.784744791665</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45996.784744791665</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ref="G56:G119" ca="1" si="1">IFERROR(NOW()-F56,"-")</f>
        <v>45996.784744791665</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45996.784744791665</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45996.784744791665</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45996.784744791665</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45996.784744791665</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45996.784744791665</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45996.784744791665</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45996.784744791665</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45996.784744791665</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45996.784744791665</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45996.784744791665</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45996.784744791665</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45996.784744791665</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45996.784744791665</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45996.784744791665</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45996.784744791665</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45996.784744791665</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45996.784744791665</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45996.784744791665</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45996.784744791665</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45996.784744791665</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45996.784744791665</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45996.784744791665</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45996.784744791665</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45996.784744791665</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45996.784744791665</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45996.784744791665</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45996.784744791665</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45996.784744791665</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45996.784744791665</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45996.784744791665</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45996.784744791665</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45996.784744791665</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45996.784744791665</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45996.784744791665</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45996.784744791665</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45996.784744791665</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45996.784744791665</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45996.784744791665</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45996.784744791665</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45996.784744791665</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45996.784744791665</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45996.784744791665</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45996.784744791665</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45996.784744791665</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45996.784744791665</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45996.784744791665</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45996.784744791665</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45996.784744791665</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45996.784744791665</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45996.784744791665</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45996.784744791665</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45996.784744791665</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45996.784744791665</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45996.784744791665</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45996.784744791665</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45996.784744791665</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45996.784744791665</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45996.784744791665</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45996.784744791665</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45996.784744791665</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45996.784744791665</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45996.784744791665</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45996.784744791665</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ref="G120:G183" ca="1" si="2">IFERROR(NOW()-F120,"-")</f>
        <v>45996.784744791665</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45996.784744791665</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45996.784744791665</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45996.784744791665</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45996.784744791665</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45996.784744791665</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45996.784744791665</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45996.784744791665</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45996.784744791665</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45996.784744791665</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45996.784744791665</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45996.784744791665</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45996.784744791665</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45996.784744791665</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45996.784744791665</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45996.784744791665</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45996.784744791665</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45996.784744791665</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45996.784744791665</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45996.784744791665</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45996.784744791665</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45996.784744791665</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45996.784744791665</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45996.784744791665</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45996.784744791665</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45996.784744791665</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45996.784744791665</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45996.784744791665</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45996.784744791665</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45996.784744791665</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45996.784744791665</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45996.784744791665</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45996.784744791665</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45996.784744791665</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45996.784744791665</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45996.784744791665</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45996.784744791665</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45996.784744791665</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45996.784744791665</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45996.784744791665</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45996.784744791665</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45996.784744791665</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45996.784744791665</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45996.784744791665</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45996.784744791665</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45996.784744791665</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45996.784744791665</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45996.784744791665</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45996.784744791665</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45996.784744791665</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45996.784744791665</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45996.784744791665</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45996.784744791665</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45996.784744791665</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45996.784744791665</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45996.784744791665</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45996.784744791665</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45996.784744791665</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45996.784744791665</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45996.784744791665</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45996.784744791665</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45996.784744791665</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45996.784744791665</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45996.784744791665</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ref="G184:G247" ca="1" si="3">IFERROR(NOW()-F184,"-")</f>
        <v>45996.784744791665</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45996.784744791665</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45996.784744791665</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45996.784744791665</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45996.784744791665</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45996.784744791665</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45996.784744791665</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45996.784744791665</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45996.784744791665</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45996.784744791665</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45996.784744791665</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45996.784744791665</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45996.784744791665</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45996.784744791665</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45996.784744791665</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45996.784744791665</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45996.784744791665</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45996.784744791665</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45996.784744791665</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45996.784744791665</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45996.784744791665</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45996.784744791665</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45996.784744791665</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45996.784744791665</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45996.784744791665</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45996.784744791665</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45996.784744791665</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45996.784744791665</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45996.784744791665</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45996.784744791665</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45996.784744791665</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45996.784744791665</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45996.784744791665</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45996.784744791665</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45996.784744791665</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45996.784744791665</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45996.784744791665</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45996.784744791665</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45996.784744791665</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45996.784744791665</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45996.784744791665</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45996.784744791665</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45996.784744791665</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45996.784744791665</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45996.784744791665</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45996.784744791665</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45996.784744791665</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45996.784744791665</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45996.784744791665</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45996.784744791665</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45996.784744791665</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45996.784744791665</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45996.784744791665</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45996.784744791665</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45996.784744791665</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45996.784744791665</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45996.784744791665</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45996.784744791665</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45996.784744791665</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45996.784744791665</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45996.784744791665</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45996.784744791665</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45996.784744791665</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45996.784744791665</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ref="G248:G311" ca="1" si="4">IFERROR(NOW()-F248,"-")</f>
        <v>45996.784744791665</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45996.784744791665</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45996.784744791665</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45996.784744791665</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45996.784744791665</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45996.784744791665</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45996.784744791665</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45996.784744791665</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45996.784744791665</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45996.784744791665</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45996.784744791665</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45996.784744791665</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45996.784744791665</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45996.784744791665</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45996.784744791665</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45996.784744791665</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45996.784744791665</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45996.784744791665</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45996.784744791665</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45996.784744791665</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45996.784744791665</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45996.784744791665</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45996.784744791665</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45996.784744791665</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45996.784744791665</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45996.784744791665</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45996.784744791665</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45996.784744791665</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45996.784744791665</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45996.784744791665</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45996.784744791665</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45996.784744791665</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45996.784744791665</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45996.784744791665</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45996.784744791665</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45996.784744791665</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45996.784744791665</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45996.784744791665</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45996.784744791665</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45996.784744791665</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45996.784744791665</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45996.784744791665</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45996.784744791665</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45996.784744791665</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45996.784744791665</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45996.784744791665</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45996.784744791665</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45996.784744791665</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45996.784744791665</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45996.784744791665</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45996.784744791665</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45996.784744791665</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45996.784744791665</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45996.784744791665</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45996.784744791665</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45996.784744791665</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45996.784744791665</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45996.784744791665</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45996.784744791665</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45996.784744791665</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45996.784744791665</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45996.784744791665</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45996.784744791665</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45996.784744791665</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ref="G312:G375" ca="1" si="5">IFERROR(NOW()-F312,"-")</f>
        <v>45996.784744791665</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45996.784744791665</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45996.784744791665</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45996.784744791665</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45996.784744791665</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45996.784744791665</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45996.784744791665</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45996.784744791665</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45996.784744791665</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45996.784744791665</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45996.784744791665</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45996.784744791665</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45996.784744791665</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45996.784744791665</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45996.784744791665</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45996.784744791665</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45996.784744791665</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45996.784744791665</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45996.784744791665</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45996.784744791665</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45996.784744791665</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45996.784744791665</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45996.784744791665</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45996.784744791665</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45996.784744791665</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45996.784744791665</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45996.784744791665</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45996.784744791665</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45996.784744791665</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45996.784744791665</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45996.784744791665</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45996.784744791665</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45996.784744791665</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45996.784744791665</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45996.784744791665</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45996.784744791665</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45996.784744791665</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45996.784744791665</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45996.784744791665</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45996.784744791665</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45996.784744791665</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45996.784744791665</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45996.784744791665</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45996.784744791665</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45996.784744791665</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45996.784744791665</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45996.784744791665</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45996.784744791665</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45996.784744791665</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45996.784744791665</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45996.784744791665</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45996.784744791665</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45996.784744791665</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45996.784744791665</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45996.784744791665</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45996.784744791665</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45996.784744791665</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45996.784744791665</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45996.784744791665</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45996.784744791665</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45996.784744791665</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45996.784744791665</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45996.784744791665</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45996.784744791665</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ref="G376:G439" ca="1" si="6">IFERROR(NOW()-F376,"-")</f>
        <v>45996.784744791665</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45996.784744791665</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45996.784744791665</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45996.784744791665</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45996.784744791665</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45996.784744791665</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45996.784744791665</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45996.784744791665</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45996.784744791665</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45996.784744791665</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45996.784744791665</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45996.784744791665</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45996.784744791665</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45996.784744791665</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45996.784744791665</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45996.784744791665</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45996.784744791665</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45996.784744791665</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45996.784744791665</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45996.784744791665</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45996.784744791665</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45996.784744791665</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45996.784744791665</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45996.784744791665</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45996.784744791665</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45996.784744791665</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45996.784744791665</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45996.784744791665</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45996.784744791665</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45996.784744791665</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45996.784744791665</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45996.784744791665</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45996.784744791665</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45996.784744791665</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45996.784744791665</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45996.784744791665</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45996.784744791665</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45996.784744791665</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45996.784744791665</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45996.784744791665</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45996.784744791665</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45996.784744791665</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45996.784744791665</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45996.784744791665</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45996.784744791665</v>
      </c>
      <c r="H420" s="118"/>
      <c r="I420" s="116" t="str">
        <f>IFERROR(VLOOKUP(D420,DB!A:F,6,0),"")</f>
        <v/>
      </c>
      <c r="J420" s="116" t="str">
        <f>IFERROR(VLOOKUP(D420,DB!A:G,7,0),"")</f>
        <v/>
      </c>
      <c r="K420" s="119"/>
      <c r="L420" s="134" t="str">
        <f>IFERROR(VLOOKUP(D420,DB!A:I,9,0),"")</f>
        <v/>
      </c>
    </row>
    <row r="421" spans="1:12" ht="31.5" customHeight="1">
      <c r="A421" s="140"/>
      <c r="B421" s="141" t="str">
        <f>IFERROR(VLOOKUP(D421,DB!A:K,11,0),"")</f>
        <v/>
      </c>
      <c r="C421" s="142"/>
      <c r="D421" s="141"/>
      <c r="E421" s="139"/>
      <c r="F421" s="143"/>
      <c r="G421" s="144">
        <f t="shared" ca="1" si="6"/>
        <v>45996.784744791665</v>
      </c>
      <c r="H421" s="143"/>
      <c r="I421" s="141" t="str">
        <f>IFERROR(VLOOKUP(D421,DB!A:F,6,0),"")</f>
        <v/>
      </c>
      <c r="J421" s="141" t="str">
        <f>IFERROR(VLOOKUP(D421,DB!A:G,7,0),"")</f>
        <v/>
      </c>
      <c r="K421" s="145"/>
      <c r="L421" s="146" t="str">
        <f>IFERROR(VLOOKUP(D421,DB!A:I,9,0),"")</f>
        <v/>
      </c>
    </row>
  </sheetData>
  <dataValidations count="2">
    <dataValidation allowBlank="1" showInputMessage="1" showErrorMessage="1" sqref="E1" xr:uid="{9E1BC488-8814-4F8A-8DBE-742B3278AB71}"/>
    <dataValidation type="list" allowBlank="1" showInputMessage="1" showErrorMessage="1" sqref="E2:E4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2025-12-05T15:51:49Z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