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40" documentId="13_ncr:1_{F6CB121F-512D-4AA6-A0C1-0FB36C537598}" xr6:coauthVersionLast="47" xr6:coauthVersionMax="47" xr10:uidLastSave="{F36B2953-49FB-4939-B660-5EE623652F40}"/>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L58" i="6"/>
  <c r="J58" i="6"/>
  <c r="I58" i="6"/>
  <c r="G58" i="6"/>
  <c r="B58" i="6"/>
  <c r="L57" i="6"/>
  <c r="J57" i="6"/>
  <c r="I57" i="6"/>
  <c r="G57" i="6"/>
  <c r="B57" i="6"/>
  <c r="L56" i="6"/>
  <c r="J56" i="6"/>
  <c r="I56" i="6"/>
  <c r="G56" i="6"/>
  <c r="B56" i="6"/>
  <c r="L55" i="6"/>
  <c r="J55" i="6"/>
  <c r="I55" i="6"/>
  <c r="G55" i="6"/>
  <c r="B55" i="6"/>
  <c r="L54" i="6"/>
  <c r="J54" i="6"/>
  <c r="I54" i="6"/>
  <c r="G54" i="6"/>
  <c r="B54" i="6"/>
  <c r="L53" i="6"/>
  <c r="J53" i="6"/>
  <c r="I53" i="6"/>
  <c r="G53" i="6"/>
  <c r="B53" i="6"/>
  <c r="L52" i="6"/>
  <c r="J52" i="6"/>
  <c r="I52" i="6"/>
  <c r="G52" i="6"/>
  <c r="B52" i="6"/>
  <c r="L51" i="6"/>
  <c r="J51" i="6"/>
  <c r="I51" i="6"/>
  <c r="G51" i="6"/>
  <c r="B51" i="6"/>
  <c r="L50" i="6"/>
  <c r="J50" i="6"/>
  <c r="I50" i="6"/>
  <c r="G50" i="6"/>
  <c r="B50" i="6"/>
  <c r="L49" i="6"/>
  <c r="J49" i="6"/>
  <c r="I49" i="6"/>
  <c r="G49" i="6"/>
  <c r="B49" i="6"/>
  <c r="L48" i="6"/>
  <c r="J48" i="6"/>
  <c r="I48" i="6"/>
  <c r="G48" i="6"/>
  <c r="B48" i="6"/>
  <c r="L47" i="6"/>
  <c r="J47" i="6"/>
  <c r="I47" i="6"/>
  <c r="G47" i="6"/>
  <c r="B47" i="6"/>
  <c r="L46" i="6"/>
  <c r="J46" i="6"/>
  <c r="I46" i="6"/>
  <c r="G46" i="6"/>
  <c r="B46" i="6"/>
  <c r="L45" i="6"/>
  <c r="J45" i="6"/>
  <c r="I45" i="6"/>
  <c r="G45" i="6"/>
  <c r="B45" i="6"/>
  <c r="L44" i="6"/>
  <c r="J44" i="6"/>
  <c r="I44" i="6"/>
  <c r="G44" i="6"/>
  <c r="B44" i="6"/>
  <c r="L43" i="6"/>
  <c r="J43" i="6"/>
  <c r="I43" i="6"/>
  <c r="G43" i="6"/>
  <c r="B43" i="6"/>
  <c r="L42" i="6"/>
  <c r="J42" i="6"/>
  <c r="I42" i="6"/>
  <c r="G42" i="6"/>
  <c r="B42" i="6"/>
  <c r="L41" i="6"/>
  <c r="J41" i="6"/>
  <c r="I41" i="6"/>
  <c r="G41" i="6"/>
  <c r="B41" i="6"/>
  <c r="L40" i="6"/>
  <c r="J40" i="6"/>
  <c r="I40" i="6"/>
  <c r="G40" i="6"/>
  <c r="B40" i="6"/>
  <c r="L39" i="6"/>
  <c r="J39" i="6"/>
  <c r="I39" i="6"/>
  <c r="G39" i="6"/>
  <c r="B39"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B7" i="5"/>
  <c r="G7" i="5"/>
  <c r="I7" i="5"/>
  <c r="J7" i="5"/>
  <c r="L7" i="5"/>
  <c r="B8" i="5"/>
  <c r="G8" i="5"/>
  <c r="I8" i="5"/>
  <c r="J8" i="5"/>
  <c r="L8" i="5"/>
  <c r="B9"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<sst xmlns="http://schemas.openxmlformats.org/spreadsheetml/2006/main" count="180330" uniqueCount="39137">
  <si>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</si>
  <si>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</si>
  <si>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</si>
  <si>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</si>
  <si>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</si>
  <si>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</si>
  <si>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</si>
  <si>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</si>
  <si>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</si>
  <si>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</si>
  <si>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</si>
  <si>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</si>
  <si>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</si>
  <si>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</si>
  <si>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</si>
  <si>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</si>
  <si>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</si>
  <si>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</si>
  <si>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</si>
  <si>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</si>
  <si>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</si>
  <si>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</si>
  <si>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</si>
  <si>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</si>
  <si>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</si>
  <si>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</si>
  <si>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</si>
  <si>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</si>
  <si>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</si>
  <si>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</si>
  <si>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</si>
  <si>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</si>
  <si>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</si>
  <si>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</si>
  <si>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</si>
  <si>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</si>
  <si>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</si>
  <si>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</si>
  <si>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</si>
  <si>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</si>
  <si>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</si>
  <si>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</si>
  <si>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</si>
  <si>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</si>
  <si>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</si>
  <si>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</si>
  <si>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</si>
  <si>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</si>
  <si>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</si>
  <si>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</si>
  <si>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</si>
  <si>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</si>
  <si>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</si>
  <si>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</si>
  <si>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</si>
  <si>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</si>
  <si>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</si>
  <si>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</si>
  <si>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</si>
  <si>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</si>
  <si>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</si>
  <si>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</si>
  <si>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</si>
  <si>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</si>
  <si>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</si>
  <si>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</si>
  <si>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</si>
  <si>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</si>
  <si>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</si>
  <si>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</si>
  <si>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</si>
  <si>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</si>
  <si>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</si>
  <si>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</si>
  <si>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</si>
  <si>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</si>
  <si>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</si>
  <si>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</si>
  <si>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</si>
  <si>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</si>
  <si>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</si>
  <si>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</si>
  <si>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</si>
  <si>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</si>
  <si>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</si>
  <si>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</si>
  <si>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</si>
  <si>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</si>
  <si>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</si>
  <si>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</si>
  <si>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</si>
  <si>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</si>
  <si>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</si>
  <si>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</si>
  <si>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</si>
  <si>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</si>
  <si>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</si>
  <si>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</si>
  <si>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</si>
  <si>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</si>
  <si>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</si>
  <si>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</si>
  <si>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</si>
  <si>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</si>
  <si>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</si>
  <si>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</si>
  <si>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</si>
  <si>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</si>
  <si>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</si>
  <si>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</si>
  <si>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</si>
  <si>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</si>
  <si>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</si>
  <si>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</si>
  <si>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</si>
  <si>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</si>
  <si>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</si>
  <si>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</si>
  <si>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</si>
  <si>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</si>
  <si>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</si>
  <si>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</si>
  <si>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</si>
  <si>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</si>
  <si>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</si>
  <si>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</si>
  <si>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</si>
  <si>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</si>
  <si>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</si>
  <si>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</si>
  <si>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</si>
  <si>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</si>
  <si>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</si>
  <si>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</si>
  <si>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</si>
  <si>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</si>
  <si>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</si>
  <si>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</si>
  <si>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</si>
  <si>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</si>
  <si>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</si>
  <si>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</si>
  <si>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</si>
  <si>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</si>
  <si>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</si>
  <si>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</si>
  <si>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</si>
  <si>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</si>
  <si>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</si>
  <si>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</si>
  <si>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</si>
  <si>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</si>
  <si>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</si>
  <si>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</si>
  <si>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</si>
  <si>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</si>
  <si>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</si>
  <si>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</si>
  <si>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</si>
  <si>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</si>
  <si>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</si>
  <si>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</si>
  <si>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</si>
  <si>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</si>
  <si>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</si>
  <si>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</si>
  <si>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</si>
  <si>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</si>
  <si>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</si>
  <si>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</si>
  <si>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</si>
  <si>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</si>
  <si>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</si>
  <si>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</si>
  <si>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</si>
  <si>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</si>
  <si>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</si>
  <si>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</si>
  <si>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</si>
  <si>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</si>
  <si>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</si>
  <si>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</si>
  <si>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</si>
  <si>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</si>
  <si>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</si>
  <si>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</si>
  <si>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</si>
  <si>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</si>
  <si>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</si>
  <si>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</si>
  <si>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</si>
  <si>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</si>
  <si>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</si>
  <si>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</si>
  <si>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</si>
  <si>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</si>
  <si>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</si>
  <si>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</si>
  <si>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</si>
  <si>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</si>
  <si>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</si>
  <si>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</si>
  <si>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</si>
  <si>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</si>
  <si>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</si>
  <si>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</si>
  <si>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</si>
  <si>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</si>
  <si>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</si>
  <si>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</si>
  <si>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</si>
  <si>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</si>
  <si>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</si>
  <si>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</si>
  <si>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</si>
  <si>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</si>
  <si>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</si>
  <si>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</si>
  <si>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</si>
  <si>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</si>
  <si>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</si>
  <si>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</si>
  <si>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</si>
  <si>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</si>
  <si>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</si>
  <si>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</si>
  <si>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</si>
  <si>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</si>
  <si>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</si>
  <si>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</si>
  <si>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</si>
  <si>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</si>
  <si>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</si>
  <si>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</si>
  <si>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</si>
  <si>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</si>
  <si>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</si>
  <si>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</si>
  <si>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</si>
  <si>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</si>
  <si>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</si>
  <si>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</si>
  <si>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</si>
  <si>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</si>
  <si>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</si>
  <si>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</si>
  <si>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</si>
  <si>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</si>
  <si>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</si>
  <si>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</si>
  <si>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</si>
  <si>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</si>
  <si>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</si>
  <si>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</si>
  <si>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</si>
  <si>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</si>
  <si>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</si>
  <si>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</si>
  <si>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</si>
  <si>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</si>
  <si>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</si>
  <si>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</si>
  <si>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</si>
  <si>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</si>
  <si>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</si>
  <si>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</si>
  <si>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</si>
  <si>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</si>
  <si>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</si>
  <si>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</si>
  <si>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</si>
  <si>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</si>
  <si>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</si>
  <si>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</si>
  <si>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</si>
  <si>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</si>
  <si>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</si>
  <si>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</si>
  <si>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</si>
  <si>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</si>
  <si>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</si>
  <si>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</si>
  <si>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</si>
  <si>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</si>
  <si>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</si>
  <si>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</si>
  <si>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</si>
  <si>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</si>
  <si>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</si>
  <si>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</si>
  <si>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</si>
  <si>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</si>
  <si>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</si>
  <si>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</si>
  <si>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</si>
  <si>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</si>
  <si>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</si>
  <si>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</si>
  <si>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</si>
  <si>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</si>
  <si>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</si>
  <si>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</si>
  <si>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</si>
  <si>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</si>
  <si>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</si>
  <si>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</si>
  <si>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</si>
  <si>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</si>
  <si>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</si>
  <si>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</si>
  <si>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</si>
  <si>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</si>
  <si>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</si>
  <si>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</si>
  <si>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</si>
  <si>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</si>
  <si>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</si>
  <si>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</si>
  <si>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</si>
  <si>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</si>
  <si>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</si>
  <si>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</si>
  <si>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</si>
  <si>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</si>
  <si>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</si>
  <si>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</si>
  <si>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</si>
  <si>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</si>
  <si>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</si>
  <si>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</si>
  <si>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</si>
  <si>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</si>
  <si>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</si>
  <si>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</si>
  <si>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</si>
  <si>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</si>
  <si>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</si>
  <si>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</si>
  <si>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</si>
  <si>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</si>
  <si>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</si>
  <si>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</si>
  <si>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</si>
  <si>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</si>
  <si>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</si>
  <si>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</si>
  <si>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</si>
  <si>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</si>
  <si>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</si>
  <si>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</si>
  <si>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</si>
  <si>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</si>
  <si>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</si>
  <si>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</si>
  <si>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</si>
  <si>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</si>
  <si>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</si>
  <si>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</si>
  <si>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</si>
  <si>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</si>
  <si>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</si>
  <si>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</si>
  <si>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</si>
  <si>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</si>
  <si>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</si>
  <si>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</si>
  <si>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</si>
  <si>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</si>
  <si>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</si>
  <si>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</si>
  <si>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</si>
  <si>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</si>
  <si>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</si>
  <si>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</si>
  <si>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</si>
  <si>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</si>
  <si>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</si>
  <si>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</si>
  <si>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</si>
  <si>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</si>
  <si>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</si>
  <si>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</si>
  <si>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</si>
  <si>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</si>
  <si>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</si>
  <si>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</si>
  <si>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</si>
  <si>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</si>
  <si>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</si>
  <si>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</si>
  <si>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</si>
  <si>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</si>
  <si>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</si>
  <si>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</si>
  <si>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</si>
  <si>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</si>
  <si>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</si>
  <si>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</si>
  <si>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</si>
  <si>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</si>
  <si>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</si>
  <si>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</si>
  <si>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</si>
  <si>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</si>
  <si>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</si>
  <si>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</si>
  <si>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</si>
  <si>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</si>
  <si>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</si>
  <si>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</si>
  <si>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</si>
  <si>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</si>
  <si>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</si>
  <si>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</si>
  <si>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</si>
  <si>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</si>
  <si>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</si>
  <si>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</si>
  <si>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</si>
  <si>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</si>
  <si>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</si>
  <si>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</si>
  <si>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</si>
  <si>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</si>
  <si>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</si>
  <si>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</si>
  <si>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</si>
  <si>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</si>
  <si>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</si>
  <si>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</si>
  <si>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</si>
  <si>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</si>
  <si>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</si>
  <si>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</si>
  <si>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</si>
  <si>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</si>
  <si>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</si>
  <si>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</si>
  <si>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</si>
  <si>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</si>
  <si>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</si>
  <si>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</si>
  <si>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</si>
  <si>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</si>
  <si>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</si>
  <si>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</si>
  <si>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</si>
  <si>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</si>
  <si>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</si>
  <si>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</si>
  <si>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</si>
  <si>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</si>
  <si>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</si>
  <si>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</si>
  <si>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</si>
  <si>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</si>
  <si>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</si>
  <si>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</si>
  <si>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</si>
  <si>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</si>
  <si>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</si>
  <si>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</si>
  <si>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</si>
  <si>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</si>
  <si>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</si>
  <si>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</si>
  <si>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</si>
  <si>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</si>
  <si>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</si>
  <si>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</si>
  <si>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</si>
  <si>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</si>
  <si>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</si>
  <si>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</si>
  <si>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</si>
  <si>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</si>
  <si>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</si>
  <si>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</si>
  <si>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</si>
  <si>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</si>
  <si>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</si>
  <si>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</si>
  <si>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</si>
  <si>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</si>
  <si>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</si>
  <si>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</si>
  <si>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</si>
  <si>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</si>
  <si>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</si>
  <si>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</si>
  <si>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</si>
  <si>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</si>
  <si>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</si>
  <si>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</si>
  <si>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</si>
  <si>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</si>
  <si>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</si>
  <si>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</si>
  <si>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</si>
  <si>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</si>
  <si>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</si>
  <si>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</si>
  <si>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</si>
  <si>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</si>
  <si>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</si>
  <si>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</si>
  <si>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</si>
  <si>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</si>
  <si>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</si>
  <si>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</si>
  <si>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</si>
  <si>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</si>
  <si>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</si>
  <si>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</si>
  <si>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</si>
  <si>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</si>
  <si>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</si>
  <si>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</si>
  <si>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</si>
  <si>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</si>
  <si>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</si>
  <si>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</si>
  <si>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</si>
  <si>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</si>
  <si>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</si>
  <si>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</si>
  <si>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</si>
  <si>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</si>
  <si>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</si>
  <si>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</si>
  <si>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</si>
  <si>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</si>
  <si>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</si>
  <si>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</si>
  <si>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</si>
  <si>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</si>
  <si>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</si>
  <si>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</si>
  <si>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</si>
  <si>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</si>
  <si>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</si>
  <si>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</si>
  <si>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</si>
  <si>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</si>
  <si>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</si>
  <si>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</si>
  <si>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</si>
  <si>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</si>
  <si>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</si>
  <si>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</si>
  <si>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</si>
  <si>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</si>
  <si>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</si>
  <si>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</si>
  <si>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</si>
  <si>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</si>
  <si>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</si>
  <si>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</si>
  <si>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</si>
  <si>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</si>
  <si>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</si>
  <si>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</si>
  <si>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</si>
  <si>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</si>
  <si>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</si>
  <si>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</si>
  <si>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</si>
  <si>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</si>
  <si>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</si>
  <si>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</si>
  <si>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</si>
  <si>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</si>
  <si>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</si>
  <si>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</si>
  <si>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</si>
  <si>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</si>
  <si>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</si>
  <si>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</si>
  <si>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</si>
  <si>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</si>
  <si>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</si>
  <si>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</si>
  <si>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</si>
  <si>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</si>
  <si>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</si>
  <si>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</si>
  <si>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</si>
  <si>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</si>
  <si>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</si>
  <si>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</si>
  <si>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</si>
  <si>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</si>
  <si>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</si>
  <si>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</si>
  <si>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</si>
  <si>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</si>
  <si>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</si>
  <si>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</si>
  <si>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</si>
  <si>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</si>
  <si>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</si>
  <si>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</si>
  <si>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</si>
  <si>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</si>
  <si>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</si>
  <si>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</si>
  <si>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</si>
  <si>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</si>
  <si>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</si>
  <si>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</si>
  <si>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</si>
  <si>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</si>
  <si>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</si>
  <si>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</si>
  <si>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</si>
  <si>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</si>
  <si>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</si>
  <si>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</si>
  <si>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</si>
  <si>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</si>
  <si>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</si>
  <si>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</si>
  <si>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</si>
  <si>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</si>
  <si>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</si>
  <si>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</si>
  <si>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</si>
  <si>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</si>
  <si>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</si>
  <si>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</si>
  <si>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</si>
  <si>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</si>
  <si>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</si>
  <si>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</si>
  <si>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</si>
  <si>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</si>
  <si>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</si>
  <si>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</si>
  <si>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</si>
  <si>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</si>
  <si>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</si>
  <si>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</si>
  <si>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</si>
  <si>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</si>
  <si>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</si>
  <si>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</si>
  <si>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</si>
  <si>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</si>
  <si>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</si>
  <si>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</si>
  <si>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</si>
  <si>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</si>
  <si>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</si>
  <si>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</si>
  <si>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</si>
  <si>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</si>
  <si>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</si>
  <si>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</si>
  <si>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</si>
  <si>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</si>
  <si>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</si>
  <si>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</si>
  <si>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</si>
  <si>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</si>
  <si>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</si>
  <si>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</si>
  <si>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</si>
  <si>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</si>
  <si>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</si>
  <si>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</si>
  <si>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</si>
  <si>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</si>
  <si>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</si>
  <si>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</si>
  <si>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</si>
  <si>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</si>
  <si>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</si>
  <si>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</si>
  <si>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</si>
  <si>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</si>
  <si>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</si>
  <si>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</si>
  <si>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</si>
  <si>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</si>
  <si>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</si>
  <si>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</si>
  <si>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</si>
  <si>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</si>
  <si>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</si>
  <si>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</si>
  <si>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</si>
  <si>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</si>
  <si>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</si>
  <si>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</si>
  <si>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</si>
  <si>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</si>
  <si>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</si>
  <si>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</si>
  <si>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</si>
  <si>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</si>
  <si>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</si>
  <si>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</si>
  <si>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</si>
  <si>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</si>
  <si>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</si>
  <si>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</si>
  <si>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</si>
  <si>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</si>
  <si>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</si>
  <si>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</si>
  <si>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</si>
  <si>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</si>
  <si>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</si>
  <si>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</si>
  <si>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</si>
  <si>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</si>
  <si>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</si>
  <si>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</si>
  <si>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</si>
  <si>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</si>
  <si>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</si>
  <si>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</si>
  <si>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</si>
  <si>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</si>
  <si>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</si>
  <si>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</si>
  <si>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</si>
  <si>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</si>
  <si>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</si>
  <si>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</si>
  <si>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</si>
  <si>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</si>
  <si>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</si>
  <si>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</si>
  <si>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</si>
  <si>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</si>
  <si>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</si>
  <si>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</si>
  <si>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</si>
  <si>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</si>
  <si>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</si>
  <si>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</si>
  <si>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</si>
  <si>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</si>
  <si>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</si>
  <si>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</si>
  <si>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</si>
  <si>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</si>
  <si>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</si>
  <si>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</si>
  <si>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</si>
  <si>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</si>
  <si>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</si>
  <si>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</si>
  <si>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</si>
  <si>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</si>
  <si>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</si>
  <si>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</si>
  <si>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</si>
  <si>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</si>
  <si>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</si>
  <si>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</si>
  <si>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</si>
  <si>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</si>
  <si>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</si>
  <si>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</si>
  <si>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</si>
  <si>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</si>
  <si>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</si>
  <si>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</si>
  <si>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</si>
  <si>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</si>
  <si>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</si>
  <si>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</si>
  <si>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</si>
  <si>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</si>
  <si>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</si>
  <si>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</si>
  <si>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</si>
  <si>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</si>
  <si>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</si>
  <si>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</si>
  <si>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</si>
  <si>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</si>
  <si>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</si>
  <si>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</si>
  <si>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</si>
  <si>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</si>
  <si>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</si>
  <si>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</si>
  <si>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</si>
  <si>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</si>
  <si>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</si>
  <si>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</si>
  <si>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</si>
  <si>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</si>
  <si>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</si>
  <si>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</si>
  <si>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</si>
  <si>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</si>
  <si>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</si>
  <si>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</si>
  <si>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</si>
  <si>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</si>
  <si>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</si>
  <si>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</si>
  <si>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</si>
  <si>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</si>
  <si>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</si>
  <si>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</si>
  <si>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</si>
  <si>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</si>
  <si>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</si>
  <si>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</si>
  <si>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</si>
  <si>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</si>
  <si>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</si>
  <si>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</si>
  <si>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</si>
  <si>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</si>
  <si>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</si>
  <si>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</si>
  <si>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</si>
  <si>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</si>
  <si>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</si>
  <si>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</si>
  <si>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</si>
  <si>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</si>
  <si>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</si>
  <si>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</si>
  <si>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</si>
  <si>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</si>
  <si>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</si>
  <si>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</si>
  <si>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</si>
  <si>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</si>
  <si>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</si>
  <si>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</si>
  <si>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</si>
  <si>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</si>
  <si>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</si>
  <si>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</si>
  <si>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</si>
  <si>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</si>
  <si>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</si>
  <si>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</si>
  <si>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</si>
  <si>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</si>
  <si>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</si>
  <si>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</si>
  <si>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</si>
  <si>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</si>
  <si>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</si>
  <si>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</si>
  <si>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</si>
  <si>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</si>
  <si>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</si>
  <si>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</si>
  <si>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</si>
  <si>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</si>
  <si>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</si>
  <si>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</si>
  <si>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</si>
  <si>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</si>
  <si>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</si>
  <si>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</si>
  <si>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</si>
  <si>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</si>
  <si>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</si>
  <si>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</si>
  <si>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</si>
  <si>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</si>
  <si>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</si>
  <si>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</si>
  <si>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</si>
  <si>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</si>
  <si>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</si>
  <si>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</si>
  <si>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</si>
  <si>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</si>
  <si>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</si>
  <si>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</si>
  <si>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</si>
  <si>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</si>
  <si>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</si>
  <si>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</si>
  <si>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</si>
  <si>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</si>
  <si>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</si>
  <si>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</si>
  <si>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</si>
  <si>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</si>
  <si>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</si>
  <si>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</si>
  <si>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</si>
  <si>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</si>
  <si>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</si>
  <si>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</si>
  <si>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</si>
  <si>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</si>
  <si>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</si>
  <si>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</si>
  <si>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</si>
  <si>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</si>
  <si>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</si>
  <si>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</si>
  <si>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</si>
  <si>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</si>
  <si>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</si>
  <si>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</si>
  <si>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</si>
  <si>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</si>
  <si>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</si>
  <si>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</si>
  <si>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</si>
  <si>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</si>
  <si>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</si>
  <si>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</si>
  <si>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</si>
  <si>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</si>
  <si>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</si>
  <si>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</si>
  <si>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</si>
  <si>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</si>
  <si>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</si>
  <si>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</si>
  <si>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</si>
  <si>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</si>
  <si>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</si>
  <si>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</si>
  <si>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</si>
  <si>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</si>
  <si>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</si>
  <si>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</si>
  <si>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</si>
  <si>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</si>
  <si>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</si>
  <si>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</si>
  <si>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</si>
  <si>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</si>
  <si>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</si>
  <si>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</si>
  <si>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</si>
  <si>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</si>
  <si>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</si>
  <si>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</si>
  <si>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</si>
  <si>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</si>
  <si>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</si>
  <si>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</si>
  <si>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</si>
  <si>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</si>
  <si>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</si>
  <si>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</si>
  <si>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</si>
  <si>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</si>
  <si>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</si>
  <si>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</si>
  <si>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</si>
  <si>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</si>
  <si>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</si>
  <si>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</si>
  <si>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</si>
  <si>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</si>
  <si>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</si>
  <si>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</si>
  <si>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</si>
  <si>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</si>
  <si>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</si>
  <si>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</si>
  <si>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</si>
  <si>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</si>
  <si>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</si>
  <si>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</si>
  <si>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</si>
  <si>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</si>
  <si>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</si>
  <si>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</si>
  <si>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</si>
  <si>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</si>
  <si>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</si>
  <si>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</si>
  <si>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</si>
  <si>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</si>
  <si>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</si>
  <si>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</si>
  <si>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</si>
  <si>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</si>
  <si>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</si>
  <si>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</si>
  <si>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</si>
  <si>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</si>
  <si>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</si>
  <si>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</si>
  <si>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</si>
  <si>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</si>
  <si>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</si>
  <si>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</si>
  <si>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</si>
  <si>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</si>
  <si>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</si>
  <si>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</si>
  <si>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</si>
  <si>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</si>
  <si>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</si>
  <si>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</si>
  <si>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</si>
  <si>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</si>
  <si>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</si>
  <si>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</si>
  <si>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</si>
  <si>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</si>
  <si>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</si>
  <si>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</si>
  <si>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</si>
  <si>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</si>
  <si>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</si>
  <si>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</si>
  <si>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</si>
  <si>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</si>
  <si>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</si>
  <si>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</si>
  <si>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</si>
  <si>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</si>
  <si>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</si>
  <si>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</si>
  <si>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</si>
  <si>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</si>
  <si>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</si>
  <si>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</si>
  <si>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</si>
  <si>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</si>
  <si>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</si>
  <si>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</si>
  <si>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</si>
  <si>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</si>
  <si>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</si>
  <si>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</si>
  <si>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</si>
  <si>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</si>
  <si>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</si>
  <si>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</si>
  <si>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</si>
  <si>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</si>
  <si>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</si>
  <si>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</si>
  <si>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</si>
  <si>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</si>
  <si>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</si>
  <si>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</si>
  <si>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</si>
  <si>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</si>
  <si>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</si>
  <si>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</si>
  <si>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</si>
  <si>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</si>
  <si>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</si>
  <si>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</si>
  <si>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</si>
  <si>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</si>
  <si>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</si>
  <si>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</si>
  <si>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</si>
  <si>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</si>
  <si>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</si>
  <si>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</si>
  <si>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</si>
  <si>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</si>
  <si>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</si>
  <si>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</si>
  <si>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</si>
  <si>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</si>
  <si>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</si>
  <si>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</si>
  <si>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</si>
  <si>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</si>
  <si>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</si>
  <si>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</si>
  <si>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</si>
  <si>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</si>
  <si>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</si>
  <si>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</si>
  <si>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</si>
  <si>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</si>
  <si>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</si>
  <si>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</si>
  <si>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</si>
  <si>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</si>
  <si>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</si>
  <si>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</si>
  <si>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</si>
  <si>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</si>
  <si>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</si>
  <si>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</si>
  <si>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</si>
  <si>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</si>
  <si>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</si>
  <si>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</si>
  <si>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</si>
  <si>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</si>
  <si>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</si>
  <si>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</si>
  <si>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</si>
  <si>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</si>
  <si>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</si>
  <si>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</si>
  <si>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</si>
  <si>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</si>
  <si>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</si>
  <si>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</si>
  <si>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</si>
  <si>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</si>
  <si>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</si>
  <si>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</si>
  <si>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</si>
  <si>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</si>
  <si>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</si>
  <si>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</si>
  <si>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</si>
  <si>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</si>
  <si>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</si>
  <si>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</si>
  <si>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</si>
  <si>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</si>
  <si>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</si>
  <si>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</si>
  <si>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</si>
  <si>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</si>
  <si>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</si>
  <si>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</si>
  <si>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</si>
  <si>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</si>
  <si>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</si>
  <si>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</si>
  <si>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</si>
  <si>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</si>
  <si>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</si>
  <si>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</si>
  <si>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</si>
  <si>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</si>
  <si>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</si>
  <si>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</si>
  <si>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</si>
  <si>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</si>
  <si>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</si>
  <si>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</si>
  <si>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</si>
  <si>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</si>
  <si>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</si>
  <si>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</si>
  <si>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</si>
  <si>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</si>
  <si>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</si>
  <si>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</si>
  <si>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</si>
  <si>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</si>
  <si>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</si>
  <si>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</si>
  <si>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</si>
  <si>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</si>
  <si>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</si>
  <si>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</si>
  <si>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</si>
  <si>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</si>
  <si>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</si>
  <si>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</si>
  <si>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</si>
  <si>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</si>
  <si>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</si>
  <si>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</si>
  <si>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</si>
  <si>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</si>
  <si>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</si>
  <si>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</si>
  <si>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</si>
  <si>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</si>
  <si>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</si>
  <si>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</si>
  <si>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</si>
  <si>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</si>
  <si>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</si>
  <si>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</si>
  <si>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</si>
  <si>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</si>
  <si>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</si>
  <si>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</si>
  <si>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</si>
  <si>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</si>
  <si>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</si>
  <si>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</si>
  <si>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</si>
  <si>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</si>
  <si>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</si>
  <si>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</si>
  <si>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</si>
  <si>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</si>
  <si>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</si>
  <si>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</si>
  <si>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</si>
  <si>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</si>
  <si>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</si>
  <si>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</si>
  <si>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</si>
  <si>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</si>
  <si>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</si>
  <si>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</si>
  <si>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</si>
  <si>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</si>
  <si>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</si>
  <si>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</si>
  <si>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</si>
  <si>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</si>
  <si>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</si>
  <si>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</si>
  <si>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</si>
  <si>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</si>
  <si>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</si>
  <si>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</si>
  <si>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</si>
  <si>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</si>
  <si>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</si>
  <si>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</si>
  <si>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</si>
  <si>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</si>
  <si>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</si>
  <si>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</si>
  <si>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</si>
  <si>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</si>
  <si>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</si>
  <si>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</si>
  <si>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</si>
  <si>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</si>
  <si>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</si>
  <si>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</si>
  <si>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</si>
  <si>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</si>
  <si>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</si>
  <si>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</si>
  <si>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</si>
  <si>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</si>
  <si>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</si>
  <si>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</si>
  <si>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</si>
  <si>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</si>
  <si>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</si>
  <si>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</si>
  <si>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</si>
  <si>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</si>
  <si>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</si>
  <si>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</si>
  <si>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</si>
  <si>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</si>
  <si>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</si>
  <si>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</si>
  <si>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</si>
  <si>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</si>
  <si>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</si>
  <si>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</si>
  <si>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</si>
  <si>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</si>
  <si>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</si>
  <si>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</si>
  <si>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</si>
  <si>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</si>
  <si>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</si>
  <si>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</si>
  <si>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</si>
  <si>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</si>
  <si>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</si>
  <si>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</si>
  <si>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</si>
  <si>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</si>
  <si>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</si>
  <si>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</si>
  <si>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</si>
  <si>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</si>
  <si>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</si>
  <si>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</si>
  <si>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</si>
  <si>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</si>
  <si>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</si>
  <si>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</si>
  <si>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</si>
  <si>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</si>
  <si>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</si>
  <si>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</si>
  <si>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</si>
  <si>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</si>
  <si>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</si>
  <si>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</si>
  <si>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</si>
  <si>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</si>
  <si>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</si>
  <si>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</si>
  <si>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</si>
  <si>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</si>
  <si>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</si>
  <si>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</si>
  <si>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</si>
  <si>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</si>
  <si>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</si>
  <si>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</si>
  <si>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</si>
  <si>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</si>
  <si>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</si>
  <si>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</si>
  <si>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</si>
  <si>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</si>
  <si>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</si>
  <si>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</si>
  <si>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</si>
  <si>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</si>
  <si>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</si>
  <si>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</si>
  <si>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</si>
  <si>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</si>
  <si>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</si>
  <si>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</si>
  <si>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</si>
  <si>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</si>
  <si>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</si>
  <si>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</si>
  <si>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</si>
  <si>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</si>
  <si>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</si>
  <si>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</si>
  <si>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</si>
  <si>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</si>
  <si>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</si>
  <si>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</si>
  <si>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</si>
  <si>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</si>
  <si>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</si>
  <si>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</si>
  <si>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</si>
  <si>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</si>
  <si>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</si>
  <si>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</si>
  <si>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</si>
  <si>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</si>
  <si>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</si>
  <si>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</si>
  <si>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</si>
  <si>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</si>
  <si>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</si>
  <si>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</si>
  <si>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</si>
  <si>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</si>
  <si>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</si>
  <si>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</si>
  <si>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</si>
  <si>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</si>
  <si>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</si>
  <si>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</si>
  <si>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</si>
  <si>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</si>
  <si>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</si>
  <si>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</si>
  <si>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</si>
  <si>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</si>
  <si>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</si>
  <si>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</si>
  <si>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</si>
  <si>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</si>
  <si>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</si>
  <si>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</si>
  <si>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</si>
  <si>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</si>
  <si>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</si>
  <si>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</si>
  <si>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</si>
  <si>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</si>
  <si>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</si>
  <si>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</si>
  <si>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</si>
  <si>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</si>
  <si>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</si>
  <si>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</si>
  <si>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</si>
  <si>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</si>
  <si>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</si>
  <si>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</si>
  <si>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</si>
  <si>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</si>
  <si>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</si>
  <si>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</si>
  <si>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</si>
  <si>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</si>
  <si>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</si>
  <si>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</si>
  <si>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</si>
  <si>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</si>
  <si>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</si>
  <si>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</si>
  <si>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</si>
  <si>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</si>
  <si>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</si>
  <si>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</si>
  <si>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</si>
  <si>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</si>
  <si>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</si>
  <si>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</si>
  <si>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</si>
  <si>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</si>
  <si>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</si>
  <si>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</si>
  <si>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</si>
  <si>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</si>
  <si>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</si>
  <si>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</si>
  <si>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</si>
  <si>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</si>
  <si>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</si>
  <si>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</si>
  <si>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</si>
  <si>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</si>
  <si>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</si>
  <si>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</si>
  <si>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</si>
  <si>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</si>
  <si>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</si>
  <si>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</si>
  <si>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</si>
  <si>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</si>
  <si>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</si>
  <si>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</si>
  <si>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</si>
  <si>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</si>
  <si>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</si>
  <si>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</si>
  <si>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</si>
  <si>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</si>
  <si>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</si>
  <si>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</si>
  <si>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</si>
  <si>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</si>
  <si>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</si>
  <si>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</si>
  <si>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</si>
  <si>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</si>
  <si>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</si>
  <si>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</si>
  <si>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</si>
  <si>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</si>
  <si>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</si>
  <si>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</si>
  <si>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</si>
  <si>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</si>
  <si>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</si>
  <si>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</si>
  <si>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</si>
  <si>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</si>
  <si>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</si>
  <si>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</si>
  <si>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</si>
  <si>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</si>
  <si>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</si>
  <si>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</si>
  <si>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</si>
  <si>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</si>
  <si>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</si>
  <si>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</si>
  <si>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</si>
  <si>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</si>
  <si>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</si>
  <si>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</si>
  <si>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</si>
  <si>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</si>
  <si>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</si>
  <si>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</si>
  <si>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</si>
  <si>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</si>
  <si>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</si>
  <si>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</si>
  <si>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</si>
  <si>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</si>
  <si>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</si>
  <si>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</si>
  <si>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</si>
  <si>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</si>
  <si>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</si>
  <si>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</si>
  <si>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</si>
  <si>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</si>
  <si>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</si>
  <si>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</si>
  <si>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</si>
  <si>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</si>
  <si>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</si>
  <si>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</si>
  <si>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</si>
  <si>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</si>
  <si>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</si>
  <si>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</si>
  <si>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</si>
  <si>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</si>
  <si>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</si>
  <si>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</si>
  <si>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</si>
  <si>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</si>
  <si>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</si>
  <si>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</si>
  <si>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</si>
  <si>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</si>
  <si>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</si>
  <si>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</si>
  <si>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</si>
  <si>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</si>
  <si>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</si>
  <si>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</si>
  <si>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</si>
  <si>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</si>
  <si>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</si>
  <si>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</si>
  <si>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</si>
  <si>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</si>
  <si>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</si>
  <si>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</si>
  <si>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</si>
  <si>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</si>
  <si>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</si>
  <si>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</si>
  <si>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</si>
  <si>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</si>
  <si>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</si>
  <si>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</si>
  <si>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</si>
  <si>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</si>
  <si>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</si>
  <si>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</si>
  <si>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</si>
  <si>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</si>
  <si>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</si>
  <si>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</si>
  <si>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</si>
  <si>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</si>
  <si>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</si>
  <si>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</si>
  <si>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</si>
  <si>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</si>
  <si>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</si>
  <si>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</si>
  <si>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</si>
  <si>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</si>
  <si>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</si>
  <si>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</si>
  <si>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</si>
  <si>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</si>
  <si>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</si>
  <si>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</si>
  <si>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</si>
  <si>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</si>
  <si>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</si>
  <si>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</si>
  <si>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</si>
  <si>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</si>
  <si>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</si>
  <si>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</si>
  <si>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</si>
  <si>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</si>
  <si>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</si>
  <si>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</si>
  <si>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</si>
  <si>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</si>
  <si>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</si>
  <si>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</si>
  <si>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</si>
  <si>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</si>
  <si>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</si>
  <si>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</si>
  <si>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</si>
  <si>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</si>
  <si>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</si>
  <si>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</si>
  <si>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</si>
  <si>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</si>
  <si>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</si>
  <si>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</si>
  <si>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</si>
  <si>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</si>
  <si>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</si>
  <si>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</si>
  <si>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</si>
  <si>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</si>
  <si>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</si>
  <si>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</si>
  <si>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</si>
  <si>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</si>
  <si>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</si>
  <si>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</si>
  <si>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</si>
  <si>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</si>
  <si>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</si>
  <si>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</si>
  <si>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</si>
  <si>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</si>
  <si>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</si>
  <si>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</si>
  <si>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</si>
  <si>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</si>
  <si>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</si>
  <si>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</si>
  <si>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</si>
  <si>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</si>
  <si>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</si>
  <si>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</si>
  <si>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</si>
  <si>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</si>
  <si>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</si>
  <si>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</si>
  <si>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</si>
  <si>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</si>
  <si>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</si>
  <si>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</si>
  <si>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</si>
  <si>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</si>
  <si>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</si>
  <si>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</si>
  <si>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</si>
  <si>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</si>
  <si>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</si>
  <si>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</si>
  <si>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</si>
  <si>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</si>
  <si>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</si>
  <si>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</si>
  <si>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</si>
  <si>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</si>
  <si>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</si>
  <si>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</si>
  <si>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</si>
  <si>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</si>
  <si>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</si>
  <si>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</si>
  <si>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</si>
  <si>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</si>
  <si>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</si>
  <si>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</si>
  <si>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</si>
  <si>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</si>
  <si>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</si>
  <si>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</si>
  <si>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</si>
  <si>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</si>
  <si>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</si>
  <si>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</si>
  <si>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</si>
  <si>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</si>
  <si>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</si>
  <si>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</si>
  <si>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</si>
  <si>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</si>
  <si>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</si>
  <si>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</si>
  <si>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</si>
  <si>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</si>
  <si>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</si>
  <si>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</si>
  <si>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</si>
  <si>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</si>
  <si>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</si>
  <si>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</si>
  <si>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</si>
  <si>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</si>
  <si>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</si>
  <si>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</si>
  <si>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</si>
  <si>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</si>
  <si>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</si>
  <si>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</si>
  <si>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</si>
  <si>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</si>
  <si>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</si>
  <si>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</si>
  <si>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</si>
  <si>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</si>
  <si>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</si>
  <si>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</si>
  <si>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</si>
  <si>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</si>
  <si>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</si>
  <si>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</si>
  <si>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</si>
  <si>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</si>
  <si>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</si>
  <si>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</si>
  <si>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</si>
  <si>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</si>
  <si>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</si>
  <si>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</si>
  <si>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</si>
  <si>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</si>
  <si>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</si>
  <si>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</si>
  <si>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</si>
  <si>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</si>
  <si>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</si>
  <si>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</si>
  <si>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</si>
  <si>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</si>
  <si>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</si>
  <si>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</si>
  <si>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</si>
  <si>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</si>
  <si>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</si>
  <si>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</si>
  <si>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</si>
  <si>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</si>
  <si>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</si>
  <si>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</si>
  <si>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</si>
  <si>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</si>
  <si>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</si>
  <si>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</si>
  <si>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</si>
  <si>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</si>
  <si>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</si>
  <si>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</si>
  <si>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</si>
  <si>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</si>
  <si>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</si>
  <si>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</si>
  <si>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</si>
  <si>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</si>
  <si>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</si>
  <si>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</si>
  <si>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</si>
  <si>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</si>
  <si>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</si>
  <si>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</si>
  <si>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</si>
  <si>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</si>
  <si>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</si>
  <si>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</si>
  <si>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</si>
  <si>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</si>
  <si>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</si>
  <si>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</si>
  <si>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</si>
  <si>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</si>
  <si>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</si>
  <si>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</si>
  <si>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</si>
  <si>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</si>
  <si>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</si>
  <si>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</si>
  <si>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</si>
  <si>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</si>
  <si>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</si>
  <si>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</si>
  <si>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</si>
  <si>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</si>
  <si>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</si>
  <si>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</si>
  <si>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</si>
  <si>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</si>
  <si>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</si>
  <si>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</si>
  <si>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</si>
  <si>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</si>
  <si>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</si>
  <si>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</si>
  <si>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</si>
  <si>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</si>
  <si>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</si>
  <si>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</si>
  <si>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</si>
  <si>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</si>
  <si>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</si>
  <si>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</si>
  <si>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</si>
  <si>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</si>
  <si>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</si>
  <si>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</si>
  <si>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</si>
  <si>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</si>
  <si>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</si>
  <si>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</si>
  <si>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</si>
  <si>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</si>
  <si>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</si>
  <si>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</si>
  <si>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</si>
  <si>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</si>
  <si>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</si>
  <si>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</si>
  <si>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</si>
  <si>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</si>
  <si>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</si>
  <si>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</si>
  <si>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</si>
  <si>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</si>
  <si>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</si>
  <si>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</si>
  <si>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</si>
  <si>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</si>
  <si>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</si>
  <si>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</si>
  <si>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</si>
  <si>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</si>
  <si>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</si>
  <si>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</si>
  <si>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</si>
  <si>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</si>
  <si>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</si>
  <si>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</si>
  <si>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</si>
  <si>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</si>
  <si>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</si>
  <si>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</si>
  <si>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</si>
  <si>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</si>
  <si>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</si>
  <si>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</si>
  <si>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</si>
  <si>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</si>
  <si>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</si>
  <si>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</si>
  <si>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</si>
  <si>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</si>
  <si>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</si>
  <si>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</si>
  <si>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</si>
  <si>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</si>
  <si>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</si>
  <si>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</si>
  <si>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</si>
  <si>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</si>
  <si>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</si>
  <si>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</si>
  <si>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</si>
  <si>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</si>
  <si>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</si>
  <si>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</si>
  <si>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</si>
  <si>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</si>
  <si>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</si>
  <si>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</si>
  <si>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</si>
  <si>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</si>
  <si>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</si>
  <si>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</si>
  <si>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</si>
  <si>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</si>
  <si>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</si>
  <si>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</si>
  <si>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</si>
  <si>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</si>
  <si>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</si>
  <si>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</si>
  <si>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</si>
  <si>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</si>
  <si>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</si>
  <si>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</si>
  <si>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</si>
  <si>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</si>
  <si>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</si>
  <si>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</si>
  <si>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</si>
  <si>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</si>
  <si>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</si>
  <si>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</si>
  <si>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</si>
  <si>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</si>
  <si>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</si>
  <si>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</si>
  <si>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</si>
  <si>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</si>
  <si>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</si>
  <si>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</si>
  <si>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</si>
  <si>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</si>
  <si>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</si>
  <si>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</si>
  <si>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</si>
  <si>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</si>
  <si>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</si>
  <si>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</si>
  <si>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</si>
  <si>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</si>
  <si>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</si>
  <si>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</si>
  <si>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</si>
  <si>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</si>
  <si>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</si>
  <si>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</si>
  <si>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</si>
  <si>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</si>
  <si>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</si>
  <si>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</si>
  <si>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</si>
  <si>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</si>
  <si>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</si>
  <si>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</si>
  <si>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</si>
  <si>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</si>
  <si>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</si>
  <si>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</si>
  <si>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</si>
  <si>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</si>
  <si>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</si>
  <si>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</si>
  <si>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</si>
  <si>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</si>
  <si>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</si>
  <si>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</si>
  <si>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</si>
  <si>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</si>
  <si>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</si>
  <si>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</si>
  <si>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</si>
  <si>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</si>
  <si>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</si>
  <si>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</si>
  <si>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</si>
  <si>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</si>
  <si>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</si>
  <si>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</si>
  <si>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</si>
  <si>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</si>
  <si>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</si>
  <si>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</si>
  <si>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</si>
  <si>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</si>
  <si>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</si>
  <si>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</si>
  <si>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</si>
  <si>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</si>
  <si>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</si>
  <si>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</si>
  <si>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</si>
  <si>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</si>
  <si>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</si>
  <si>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</si>
  <si>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</si>
  <si>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</si>
  <si>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</si>
  <si>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</si>
  <si>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</si>
  <si>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</si>
  <si>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</si>
  <si>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</si>
  <si>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</si>
  <si>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</si>
  <si>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</si>
  <si>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</si>
  <si>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</si>
  <si>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</si>
  <si>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</si>
  <si>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</si>
  <si>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</si>
  <si>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</si>
  <si>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</si>
  <si>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</si>
  <si>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</si>
  <si>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</si>
  <si>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</si>
  <si>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</si>
  <si>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</si>
  <si>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</si>
  <si>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</si>
  <si>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</si>
  <si>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</si>
  <si>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</si>
  <si>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</si>
  <si>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</si>
  <si>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</si>
  <si>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</si>
  <si>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</si>
  <si>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</si>
  <si>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</si>
  <si>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</si>
  <si>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</si>
  <si>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</si>
  <si>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</si>
  <si>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</si>
  <si>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</si>
  <si>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</si>
  <si>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</si>
  <si>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</si>
  <si>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</si>
  <si>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</si>
  <si>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</si>
  <si>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</si>
  <si>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</si>
  <si>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</si>
  <si>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</si>
  <si>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</si>
  <si>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</si>
  <si>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</si>
  <si>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</si>
  <si>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</si>
  <si>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</si>
  <si>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</si>
  <si>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</si>
  <si>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</si>
  <si>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</si>
  <si>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</si>
  <si>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</si>
  <si>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</si>
  <si>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</si>
  <si>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</si>
  <si>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</si>
  <si>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</si>
  <si>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</si>
  <si>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</si>
  <si>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</si>
  <si>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</si>
  <si>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</si>
  <si>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</si>
  <si>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</si>
  <si>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</si>
  <si>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</si>
  <si>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</si>
  <si>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</si>
  <si>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</si>
  <si>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</si>
  <si>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</si>
  <si>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</si>
  <si>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</si>
  <si>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</si>
  <si>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</si>
  <si>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</si>
  <si>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</si>
  <si>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</si>
  <si>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</si>
  <si>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</si>
  <si>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</si>
  <si>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</si>
  <si>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</si>
  <si>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</si>
  <si>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</si>
  <si>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</si>
  <si>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</si>
  <si>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</si>
  <si>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</si>
  <si>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</si>
  <si>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</si>
  <si>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</si>
  <si>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</si>
  <si>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</si>
  <si>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</si>
  <si>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</si>
  <si>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</si>
  <si>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</si>
  <si>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</si>
  <si>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</si>
  <si>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</si>
  <si>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</si>
  <si>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</si>
  <si>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</si>
  <si>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</si>
  <si>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</si>
  <si>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</si>
  <si>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</si>
  <si>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</si>
  <si>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</si>
  <si>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</si>
  <si>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</si>
  <si>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</si>
  <si>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</si>
  <si>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</si>
  <si>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</si>
  <si>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</si>
  <si>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</si>
  <si>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</si>
  <si>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</si>
  <si>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</si>
  <si>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</si>
  <si>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</si>
  <si>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</si>
  <si>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</si>
  <si>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</si>
  <si>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</si>
  <si>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</si>
  <si>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</si>
  <si>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</si>
  <si>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</si>
  <si>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</si>
  <si>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</si>
  <si>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</si>
  <si>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</si>
  <si>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</si>
  <si>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</si>
  <si>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</si>
  <si>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</si>
  <si>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</si>
  <si>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</si>
  <si>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</si>
  <si>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</si>
  <si>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</si>
  <si>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</si>
  <si>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</si>
  <si>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</si>
  <si>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</si>
  <si>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</si>
  <si>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</si>
  <si>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</si>
  <si>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</si>
  <si>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</si>
  <si>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</si>
  <si>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</si>
  <si>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</si>
  <si>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</si>
  <si>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</si>
  <si>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</si>
  <si>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</si>
  <si>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</si>
  <si>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</si>
  <si>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</si>
  <si>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</si>
  <si>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</si>
  <si>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</si>
  <si>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</si>
  <si>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</si>
  <si>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</si>
  <si>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</si>
  <si>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</si>
  <si>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</si>
  <si>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</si>
  <si>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</si>
  <si>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</si>
  <si>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</si>
  <si>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</si>
  <si>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</si>
  <si>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</si>
  <si>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</si>
  <si>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</si>
  <si>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</si>
  <si>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</si>
  <si>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</si>
  <si>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</si>
  <si>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</si>
  <si>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</si>
  <si>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</si>
  <si>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</si>
  <si>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</si>
  <si>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</si>
  <si>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</si>
  <si>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</si>
  <si>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</si>
  <si>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</si>
  <si>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</si>
  <si>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</si>
  <si>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</si>
  <si>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</si>
  <si>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</si>
  <si>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</si>
  <si>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</si>
  <si>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</si>
  <si>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</si>
  <si>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</si>
  <si>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</si>
  <si>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</si>
  <si>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</si>
  <si>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</si>
  <si>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</si>
  <si>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</si>
  <si>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</si>
  <si>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</si>
  <si>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</si>
  <si>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</si>
  <si>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</si>
  <si>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</si>
  <si>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</si>
  <si>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</si>
  <si>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</si>
  <si>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</si>
  <si>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</si>
  <si>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</si>
  <si>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</si>
  <si>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</si>
  <si>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</si>
  <si>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</si>
  <si>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</si>
  <si>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</si>
  <si>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</si>
  <si>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</si>
  <si>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</si>
  <si>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</si>
  <si>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</si>
  <si>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</si>
  <si>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</si>
  <si>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</si>
  <si>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</si>
  <si>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</si>
  <si>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</si>
  <si>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</si>
  <si>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</si>
  <si>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</si>
  <si>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</si>
  <si>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</si>
  <si>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</si>
  <si>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</si>
  <si>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</si>
  <si>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</si>
  <si>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</si>
  <si>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</si>
  <si>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</si>
  <si>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</si>
  <si>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</si>
  <si>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</si>
  <si>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</si>
  <si>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</si>
  <si>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</si>
  <si>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</si>
  <si>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</si>
  <si>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</si>
  <si>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</si>
  <si>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</si>
  <si>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</si>
  <si>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</si>
  <si>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</si>
  <si>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</si>
  <si>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</si>
  <si>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</si>
  <si>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</si>
  <si>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</si>
  <si>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</si>
  <si>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</si>
  <si>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</si>
  <si>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</si>
  <si>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</si>
  <si>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</si>
  <si>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</si>
  <si>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</si>
  <si>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</si>
  <si>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</si>
  <si>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</si>
  <si>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</si>
  <si>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</si>
  <si>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</si>
  <si>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</si>
  <si>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</si>
  <si>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</si>
  <si>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</si>
  <si>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</si>
  <si>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</si>
  <si>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</si>
  <si>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</si>
  <si>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</si>
  <si>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</si>
  <si>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</si>
  <si>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</si>
  <si>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</si>
  <si>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</si>
  <si>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</si>
  <si>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</si>
  <si>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</si>
  <si>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</si>
  <si>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</si>
  <si>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</si>
  <si>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</si>
  <si>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</si>
  <si>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</si>
  <si>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</si>
  <si>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</si>
  <si>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</si>
  <si>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</si>
  <si>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</si>
  <si>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</si>
  <si>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</si>
  <si>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</si>
  <si>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</si>
  <si>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</si>
  <si>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</si>
  <si>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</si>
  <si>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</si>
  <si>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</si>
  <si>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</si>
  <si>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</si>
  <si>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</si>
  <si>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</si>
  <si>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</si>
  <si>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</si>
  <si>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</si>
  <si>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</si>
  <si>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</si>
  <si>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</si>
  <si>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</si>
  <si>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</si>
  <si>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</si>
  <si>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</si>
  <si>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</si>
  <si>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</si>
  <si>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</si>
  <si>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</si>
  <si>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</si>
  <si>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</si>
  <si>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</si>
  <si>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</si>
  <si>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</si>
  <si>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</si>
  <si>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</si>
  <si>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</si>
  <si>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</si>
  <si>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</si>
  <si>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</si>
  <si>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</si>
  <si>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</si>
  <si>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</si>
  <si>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</si>
  <si>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</si>
  <si>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</si>
  <si>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</si>
  <si>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</si>
  <si>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</si>
  <si>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</si>
  <si>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</si>
  <si>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</si>
  <si>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</si>
  <si>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</si>
  <si>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</si>
  <si>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</si>
  <si>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</si>
  <si>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</si>
  <si>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</si>
  <si>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</si>
  <si>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</si>
  <si>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</si>
  <si>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</si>
  <si>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</si>
  <si>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</si>
  <si>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</si>
  <si>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</si>
  <si>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</si>
  <si>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</si>
  <si>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</si>
  <si>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</si>
  <si>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</si>
  <si>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</si>
  <si>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</si>
  <si>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</si>
  <si>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</si>
  <si>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</si>
  <si>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</si>
  <si>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</si>
  <si>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</si>
  <si>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</si>
  <si>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</si>
  <si>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</si>
  <si>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</si>
  <si>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</si>
  <si>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</si>
  <si>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</si>
  <si>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</si>
  <si>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</si>
  <si>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</si>
  <si>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</si>
  <si>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</si>
  <si>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</si>
  <si>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</si>
  <si>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</si>
  <si>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</si>
  <si>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</si>
  <si>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</si>
  <si>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</si>
  <si>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</si>
  <si>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</si>
  <si>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</si>
  <si>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</si>
  <si>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</si>
  <si>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</si>
  <si>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</si>
  <si>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</si>
  <si>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</si>
  <si>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</si>
  <si>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</si>
  <si>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</si>
  <si>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</si>
  <si>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</si>
  <si>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</si>
  <si>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</si>
  <si>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</si>
  <si>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</si>
  <si>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</si>
  <si>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</si>
  <si>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</si>
  <si>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</si>
  <si>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</si>
  <si>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</si>
  <si>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</si>
  <si>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</si>
  <si>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</si>
  <si>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</si>
  <si>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</si>
  <si>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</si>
  <si>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</si>
  <si>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</si>
  <si>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</si>
  <si>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</si>
  <si>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</si>
  <si>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</si>
  <si>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</si>
  <si>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</si>
  <si>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</si>
  <si>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</si>
  <si>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</si>
  <si>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</si>
  <si>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</si>
  <si>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</si>
  <si>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</si>
  <si>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</si>
  <si>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</si>
  <si>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</si>
  <si>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</si>
  <si>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</si>
  <si>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</si>
  <si>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</si>
  <si>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</si>
  <si>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</si>
  <si>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</si>
  <si>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</si>
  <si>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</si>
  <si>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</si>
  <si>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</si>
  <si>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</si>
  <si>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</si>
  <si>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</si>
  <si>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</si>
  <si>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</si>
  <si>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</si>
  <si>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</si>
  <si>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</si>
  <si>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</si>
  <si>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</si>
  <si>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</si>
  <si>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</si>
  <si>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</si>
  <si>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</si>
  <si>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</si>
  <si>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</si>
  <si>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</si>
  <si>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</si>
  <si>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</si>
  <si>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</si>
  <si>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</si>
  <si>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</si>
  <si>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</si>
  <si>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</si>
  <si>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</si>
  <si>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</si>
  <si>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</si>
  <si>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</si>
  <si>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</si>
  <si>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</si>
  <si>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</si>
  <si>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</si>
  <si>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</si>
  <si>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</si>
  <si>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</si>
  <si>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</si>
  <si>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</si>
  <si>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</si>
  <si>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</si>
  <si>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</si>
  <si>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</si>
  <si>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</si>
  <si>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</si>
  <si>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</si>
  <si>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</si>
  <si>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</si>
  <si>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</si>
  <si>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</si>
  <si>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</si>
  <si>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</si>
  <si>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</si>
  <si>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</si>
  <si>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</si>
  <si>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</si>
  <si>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</si>
  <si>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</si>
  <si>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</si>
  <si>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</si>
  <si>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</si>
  <si>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</si>
  <si>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</si>
  <si>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</si>
  <si>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</si>
  <si>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</si>
  <si>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</si>
  <si>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</si>
  <si>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</si>
  <si>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</si>
  <si>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</si>
  <si>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</si>
  <si>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</si>
  <si>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</si>
  <si>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</si>
  <si>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</si>
  <si>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</si>
  <si>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</si>
  <si>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</si>
  <si>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</si>
  <si>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</si>
  <si>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</si>
  <si>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</si>
  <si>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</si>
  <si>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</si>
  <si>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</si>
  <si>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</si>
  <si>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</si>
  <si>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</si>
  <si>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</si>
  <si>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</si>
  <si>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</si>
  <si>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</si>
  <si>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</si>
  <si>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</si>
  <si>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</si>
  <si>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</si>
  <si>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</si>
  <si>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</si>
  <si>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</si>
  <si>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</si>
  <si>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</si>
  <si>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</si>
  <si>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</si>
  <si>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</si>
  <si>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</si>
  <si>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</si>
  <si>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</si>
  <si>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</si>
  <si>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</si>
  <si>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</si>
  <si>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</si>
  <si>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</si>
  <si>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</si>
  <si>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</si>
  <si>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</si>
  <si>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</si>
  <si>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</si>
  <si>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</si>
  <si>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</si>
  <si>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</si>
  <si>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</si>
  <si>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</si>
  <si>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</si>
  <si>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</si>
  <si>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</si>
  <si>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</si>
  <si>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</si>
  <si>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</si>
  <si>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</si>
  <si>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</si>
  <si>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</si>
  <si>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</si>
  <si>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</si>
  <si>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</si>
  <si>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</si>
  <si>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</si>
  <si>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</si>
  <si>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</si>
  <si>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</si>
  <si>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</si>
  <si>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</si>
  <si>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</si>
  <si>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</si>
  <si>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</si>
  <si>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</si>
  <si>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</si>
  <si>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</si>
  <si>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</si>
  <si>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</si>
  <si>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</si>
  <si>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</si>
  <si>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</si>
  <si>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</si>
  <si>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</si>
  <si>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</si>
  <si>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</si>
  <si>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</si>
  <si>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</si>
  <si>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</si>
  <si>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</si>
  <si>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</si>
  <si>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</si>
  <si>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</si>
  <si>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</si>
  <si>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</si>
  <si>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</si>
  <si>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</si>
  <si>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</si>
  <si>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</si>
  <si>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</si>
  <si>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</si>
  <si>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</si>
  <si>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</si>
  <si>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</si>
  <si>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</si>
  <si>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</si>
  <si>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</si>
  <si>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</si>
  <si>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</si>
  <si>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</si>
  <si>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</si>
  <si>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</si>
  <si>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</si>
  <si>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</si>
  <si>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</si>
  <si>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</si>
  <si>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</si>
  <si>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</si>
  <si>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</si>
  <si>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</si>
  <si>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</si>
  <si>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</si>
  <si>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</si>
  <si>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</si>
  <si>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</si>
  <si>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</si>
  <si>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</si>
  <si>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</si>
  <si>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</si>
  <si>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</si>
  <si>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</si>
  <si>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</si>
  <si>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</si>
  <si>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</si>
  <si>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</si>
  <si>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</si>
  <si>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</si>
  <si>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</si>
  <si>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</si>
  <si>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</si>
  <si>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</si>
  <si>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</si>
  <si>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</si>
  <si>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</si>
  <si>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</si>
  <si>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</si>
  <si>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</si>
  <si>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</si>
  <si>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</si>
  <si>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</si>
  <si>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</si>
  <si>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</si>
  <si>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</si>
  <si>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</si>
  <si>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</si>
  <si>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</si>
  <si>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</si>
  <si>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</si>
  <si>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</si>
  <si>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</si>
  <si>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</si>
  <si>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</si>
  <si>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</si>
  <si>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</si>
  <si>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</si>
  <si>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</si>
  <si>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</si>
  <si>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</si>
  <si>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</si>
  <si>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</si>
  <si>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</si>
  <si>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</si>
  <si>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</si>
  <si>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</si>
  <si>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</si>
  <si>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</si>
  <si>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</si>
  <si>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</si>
  <si>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</si>
  <si>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</si>
  <si>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</si>
  <si>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</si>
  <si>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</si>
  <si>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</si>
  <si>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</si>
  <si>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</si>
  <si>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</si>
  <si>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</si>
  <si>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</si>
  <si>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</si>
  <si>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</si>
  <si>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</si>
  <si>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</si>
  <si>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</si>
  <si>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</si>
  <si>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</si>
  <si>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</si>
  <si>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</si>
  <si>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</si>
  <si>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</si>
  <si>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</si>
  <si>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</si>
  <si>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</si>
  <si>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</si>
  <si>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</si>
  <si>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</si>
  <si>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</si>
  <si>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</si>
  <si>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</si>
  <si>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</si>
  <si>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</si>
  <si>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</si>
  <si>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</si>
  <si>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</si>
  <si>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</si>
  <si>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</si>
  <si>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</si>
  <si>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</si>
  <si>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</si>
  <si>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</si>
  <si>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</si>
  <si>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</si>
  <si>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</si>
  <si>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</si>
  <si>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</si>
  <si>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</si>
  <si>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</si>
  <si>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</si>
  <si>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</si>
  <si>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</si>
  <si>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</si>
  <si>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</si>
  <si>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</si>
  <si>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</si>
  <si>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</si>
  <si>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</si>
  <si>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</si>
  <si>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</si>
  <si>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</si>
  <si>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</si>
  <si>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</si>
  <si>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</si>
  <si>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</si>
  <si>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</si>
  <si>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</si>
  <si>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</si>
  <si>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</si>
  <si>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</si>
  <si>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</si>
  <si>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</si>
  <si>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</si>
  <si>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</si>
  <si>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</si>
  <si>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</si>
  <si>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</si>
  <si>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</si>
  <si>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</si>
  <si>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</si>
  <si>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</si>
  <si>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</si>
  <si>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</si>
  <si>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</si>
  <si>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</si>
  <si>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</si>
  <si>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</si>
  <si>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</si>
  <si>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</si>
  <si>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</si>
  <si>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</si>
  <si>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</si>
  <si>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</si>
  <si>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</si>
  <si>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</si>
  <si>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</si>
  <si>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</si>
  <si>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</si>
  <si>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</si>
  <si>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</si>
  <si>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</si>
  <si>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</si>
  <si>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</si>
  <si>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</si>
  <si>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</si>
  <si>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</si>
  <si>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</si>
  <si>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</si>
  <si>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</si>
  <si>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</si>
  <si>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</si>
  <si>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</si>
  <si>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</si>
  <si>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</si>
  <si>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</si>
  <si>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</si>
  <si>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</si>
  <si>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</si>
  <si>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</si>
  <si>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</si>
  <si>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</si>
  <si>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</si>
  <si>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</si>
  <si>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</si>
  <si>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</si>
  <si>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</si>
  <si>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</si>
  <si>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</si>
  <si>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</si>
  <si>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</si>
  <si>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</si>
  <si>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</si>
  <si>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</si>
  <si>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</si>
  <si>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</si>
  <si>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</si>
  <si>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</si>
  <si>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</si>
  <si>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</si>
  <si>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</si>
  <si>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</si>
  <si>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</si>
  <si>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</si>
  <si>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</si>
  <si>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</si>
  <si>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</si>
  <si>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</si>
  <si>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</si>
  <si>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</si>
  <si>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</si>
  <si>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</si>
  <si>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</si>
  <si>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</si>
  <si>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</si>
  <si>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</si>
  <si>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</si>
  <si>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</si>
  <si>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</si>
  <si>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</si>
  <si>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</si>
  <si>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</si>
  <si>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</si>
  <si>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</si>
  <si>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</si>
  <si>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</si>
  <si>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</si>
  <si>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</si>
  <si>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</si>
  <si>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</si>
  <si>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</si>
  <si>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</si>
  <si>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</si>
  <si>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</si>
  <si>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</si>
  <si>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</si>
  <si>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</si>
  <si>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</si>
  <si>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</si>
  <si>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</si>
  <si>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</si>
  <si>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</si>
  <si>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</si>
  <si>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</si>
  <si>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</si>
  <si>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</si>
  <si>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</si>
  <si>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</si>
  <si>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</si>
  <si>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</si>
  <si>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</si>
  <si>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</si>
  <si>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</si>
  <si>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</si>
  <si>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</si>
  <si>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</si>
  <si>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</si>
  <si>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</si>
  <si>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</si>
  <si>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</si>
  <si>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</si>
  <si>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</si>
  <si>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</si>
  <si>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</si>
  <si>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</si>
  <si>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</si>
  <si>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</si>
  <si>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</si>
  <si>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</si>
  <si>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</si>
  <si>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</si>
  <si>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</si>
  <si>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</si>
  <si>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</si>
  <si>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</si>
  <si>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</si>
  <si>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</si>
  <si>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</si>
  <si>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</si>
  <si>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</si>
  <si>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</si>
  <si>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</si>
  <si>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</si>
  <si>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</si>
  <si>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</si>
  <si>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</si>
  <si>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</si>
  <si>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</si>
  <si>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</si>
  <si>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</si>
  <si>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</si>
  <si>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</si>
  <si>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</si>
  <si>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</si>
  <si>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</si>
  <si>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</si>
  <si>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</si>
  <si>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</si>
  <si>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</si>
  <si>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</si>
  <si>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</si>
  <si>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</si>
  <si>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</si>
  <si>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</si>
  <si>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</si>
  <si>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</si>
  <si>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</si>
  <si>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</si>
  <si>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</si>
  <si>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</si>
  <si>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</si>
  <si>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</si>
  <si>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</si>
  <si>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</si>
  <si>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</si>
  <si>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</si>
  <si>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</si>
  <si>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</si>
  <si>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</si>
  <si>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</si>
  <si>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</si>
  <si>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</si>
  <si>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</si>
  <si>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</si>
  <si>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</si>
  <si>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</si>
  <si>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</si>
  <si>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</si>
  <si>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</si>
  <si>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</si>
  <si>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</si>
  <si>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</si>
  <si>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</si>
  <si>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</si>
  <si>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</si>
  <si>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</si>
  <si>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</si>
  <si>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</si>
  <si>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</si>
  <si>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</si>
  <si>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</si>
  <si>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</si>
  <si>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</si>
  <si>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</si>
  <si>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</si>
  <si>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</si>
  <si>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</si>
  <si>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</si>
  <si>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</si>
  <si>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</si>
  <si>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</si>
  <si>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</si>
  <si>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</si>
  <si>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</si>
  <si>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</si>
  <si>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</si>
  <si>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</si>
  <si>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</si>
  <si>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</si>
  <si>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</si>
  <si>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</si>
  <si>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</si>
  <si>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</si>
  <si>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</si>
  <si>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</si>
  <si>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</si>
  <si>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</si>
  <si>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</si>
  <si>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</si>
  <si>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</si>
  <si>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</si>
  <si>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</si>
  <si>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</si>
  <si>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</si>
  <si>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</si>
  <si>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</si>
  <si>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</si>
  <si>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</si>
  <si>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</si>
  <si>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</si>
  <si>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</si>
  <si>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</si>
  <si>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</si>
  <si>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</si>
  <si>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</si>
  <si>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</si>
  <si>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</si>
  <si>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</si>
  <si>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</si>
  <si>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</si>
  <si>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</si>
  <si>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</si>
  <si>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</si>
  <si>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</si>
  <si>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</si>
  <si>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</si>
  <si>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</si>
  <si>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</si>
  <si>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</si>
  <si>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</si>
  <si>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</si>
  <si>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</si>
  <si>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</si>
  <si>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</si>
  <si>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</si>
  <si>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</si>
  <si>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</si>
  <si>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</si>
  <si>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</si>
  <si>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</si>
  <si>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</si>
  <si>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</si>
  <si>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</si>
  <si>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</si>
  <si>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</si>
  <si>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</si>
  <si>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</si>
  <si>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</si>
  <si>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</si>
  <si>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</si>
  <si>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</si>
  <si>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</si>
  <si>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</si>
  <si>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</si>
  <si>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</si>
  <si>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</si>
  <si>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</si>
  <si>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</si>
  <si>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</si>
  <si>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</si>
  <si>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</si>
  <si>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</si>
  <si>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</si>
  <si>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</si>
  <si>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</si>
  <si>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</si>
  <si>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</si>
  <si>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</si>
  <si>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</si>
  <si>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</si>
  <si>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</si>
  <si>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</si>
  <si>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</si>
  <si>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</si>
  <si>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</si>
  <si>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</si>
  <si>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</si>
  <si>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</si>
  <si>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</si>
  <si>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</si>
  <si>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</si>
  <si>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</si>
  <si>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</si>
  <si>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</si>
  <si>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</si>
  <si>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</si>
  <si>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</si>
  <si>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</si>
  <si>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</si>
  <si>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</si>
  <si>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</si>
  <si>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</si>
  <si>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</si>
  <si>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</si>
  <si>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</si>
  <si>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</si>
  <si>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</si>
  <si>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</si>
  <si>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</si>
  <si>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</si>
  <si>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</si>
  <si>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</si>
  <si>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</si>
  <si>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</si>
  <si>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</si>
  <si>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</si>
  <si>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</si>
  <si>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</si>
  <si>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</si>
  <si>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</si>
  <si>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</si>
  <si>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</si>
  <si>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</si>
  <si>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</si>
  <si>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</si>
  <si>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</si>
  <si>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</si>
  <si>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</si>
  <si>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</si>
  <si>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</si>
  <si>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</si>
  <si>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</si>
  <si>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</si>
  <si>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</si>
  <si>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</si>
  <si>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</si>
  <si>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</si>
  <si>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</si>
  <si>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</si>
  <si>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</si>
  <si>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</si>
  <si>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</si>
  <si>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</si>
  <si>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</si>
  <si>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</si>
  <si>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</si>
  <si>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</si>
  <si>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</si>
  <si>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</si>
  <si>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</si>
  <si>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</si>
  <si>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</si>
  <si>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</si>
  <si>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</si>
  <si>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</si>
  <si>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</si>
  <si>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</si>
  <si>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</si>
  <si>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</si>
  <si>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</si>
  <si>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</si>
  <si>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</si>
  <si>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</si>
  <si>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</si>
  <si>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</si>
  <si>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</si>
  <si>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</si>
  <si>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</si>
  <si>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</si>
  <si>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</si>
  <si>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</si>
  <si>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</si>
  <si>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</si>
  <si>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</si>
  <si>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</si>
  <si>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</si>
  <si>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</si>
  <si>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</si>
  <si>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</si>
  <si>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</si>
  <si>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</si>
  <si>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</si>
  <si>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</si>
  <si>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</si>
  <si>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</si>
  <si>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</si>
  <si>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</si>
  <si>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</si>
  <si>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</si>
  <si>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</si>
  <si>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</si>
  <si>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</si>
  <si>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</si>
  <si>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</si>
  <si>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</si>
  <si>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</si>
  <si>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</si>
  <si>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</si>
  <si>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</si>
  <si>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</si>
  <si>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</si>
  <si>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</si>
  <si>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</si>
  <si>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</si>
  <si>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</si>
  <si>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</si>
  <si>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</si>
  <si>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</si>
  <si>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</si>
  <si>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</si>
  <si>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</si>
  <si>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</si>
  <si>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</si>
  <si>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</si>
  <si>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</si>
  <si>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</si>
  <si>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</si>
  <si>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</si>
  <si>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</si>
  <si>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</si>
  <si>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</si>
  <si>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</si>
  <si>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</si>
  <si>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</si>
  <si>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</si>
  <si>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</si>
  <si>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</si>
  <si>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</si>
  <si>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</si>
  <si>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</si>
  <si>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</si>
  <si>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</si>
  <si>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</si>
  <si>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</si>
  <si>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</si>
  <si>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</si>
  <si>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</si>
  <si>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</si>
  <si>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</si>
  <si>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</si>
  <si>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</si>
  <si>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</si>
  <si>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</si>
  <si>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</si>
  <si>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</si>
  <si>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</si>
  <si>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</si>
  <si>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</si>
  <si>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</si>
  <si>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</si>
  <si>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</si>
  <si>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</si>
  <si>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</si>
  <si>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</si>
  <si>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</si>
  <si>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</si>
  <si>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</si>
  <si>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</si>
  <si>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</si>
  <si>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</si>
  <si>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</si>
  <si>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</si>
  <si>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</si>
  <si>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</si>
  <si>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</si>
  <si>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</si>
  <si>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</si>
  <si>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</si>
  <si>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</si>
  <si>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</si>
  <si>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</si>
  <si>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</si>
  <si>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</si>
  <si>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</si>
  <si>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</si>
  <si>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</si>
  <si>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</si>
  <si>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</si>
  <si>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</si>
  <si>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</si>
  <si>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</si>
  <si>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</si>
  <si>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</si>
  <si>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</si>
  <si>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</si>
  <si>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</si>
  <si>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</si>
  <si>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</si>
  <si>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</si>
  <si>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</si>
  <si>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</si>
  <si>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</si>
  <si>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</si>
  <si>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</si>
  <si>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</si>
  <si>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</si>
  <si>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</si>
  <si>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</si>
  <si>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</si>
  <si>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</si>
  <si>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</si>
  <si>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</si>
  <si>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</si>
  <si>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</si>
  <si>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</si>
  <si>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</si>
  <si>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</si>
  <si>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</si>
  <si>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</si>
  <si>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</si>
  <si>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</si>
  <si>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</si>
  <si>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</si>
  <si>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</si>
  <si>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</si>
  <si>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</si>
  <si>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</si>
  <si>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</si>
  <si>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</si>
  <si>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</si>
  <si>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</si>
  <si>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</si>
  <si>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</si>
  <si>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</si>
  <si>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</si>
  <si>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</si>
  <si>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</si>
  <si>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</si>
  <si>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</si>
  <si>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</si>
  <si>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</si>
  <si>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</si>
  <si>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</si>
  <si>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</si>
  <si>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</si>
  <si>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</si>
  <si>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</si>
  <si>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</si>
  <si>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</si>
  <si>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</si>
  <si>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</si>
  <si>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</si>
  <si>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</si>
  <si>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</si>
  <si>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</si>
  <si>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</si>
  <si>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</si>
  <si>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</si>
  <si>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</si>
  <si>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</si>
  <si>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</si>
  <si>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</si>
  <si>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</si>
  <si>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</si>
  <si>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</si>
  <si>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</si>
  <si>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</si>
  <si>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</si>
  <si>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</si>
  <si>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</si>
  <si>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</si>
  <si>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</si>
  <si>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</si>
  <si>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</si>
  <si>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</si>
  <si>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</si>
  <si>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</si>
  <si>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</si>
  <si>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</si>
  <si>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</si>
  <si>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</si>
  <si>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</si>
  <si>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</si>
  <si>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</si>
  <si>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</si>
  <si>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</si>
  <si>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</si>
  <si>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</si>
  <si>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</si>
  <si>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</si>
  <si>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</si>
  <si>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</si>
  <si>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</si>
  <si>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</si>
  <si>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</si>
  <si>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</si>
  <si>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</si>
  <si>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</si>
  <si>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</si>
  <si>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</si>
  <si>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</si>
  <si>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</si>
  <si>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</si>
  <si>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</si>
  <si>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</si>
  <si>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</si>
  <si>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</si>
  <si>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</si>
  <si>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</si>
  <si>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</si>
  <si>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</si>
  <si>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</si>
  <si>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</si>
  <si>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</si>
  <si>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</si>
  <si>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</si>
  <si>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</si>
  <si>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</si>
  <si>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</si>
  <si>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</si>
  <si>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</si>
  <si>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</si>
  <si>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</si>
  <si>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</si>
  <si>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</si>
  <si>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</si>
  <si>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</si>
  <si>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</si>
  <si>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</si>
  <si>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</si>
  <si>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</si>
  <si>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</si>
  <si>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</si>
  <si>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</si>
  <si>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</si>
  <si>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</si>
  <si>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</si>
  <si>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</si>
  <si>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</si>
  <si>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</si>
  <si>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</si>
  <si>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</si>
  <si>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</si>
  <si>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</si>
  <si>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</si>
  <si>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</si>
  <si>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</si>
  <si>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</si>
  <si>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</si>
  <si>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</si>
  <si>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</si>
  <si>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</si>
  <si>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</si>
  <si>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</si>
  <si>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</si>
  <si>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</si>
  <si>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</si>
  <si>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</si>
  <si>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</si>
  <si>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</si>
  <si>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</si>
  <si>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</si>
  <si>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</si>
  <si>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</si>
  <si>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</si>
  <si>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</si>
  <si>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</si>
  <si>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</si>
  <si>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</si>
  <si>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</si>
  <si>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</si>
  <si>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</si>
  <si>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</si>
  <si>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</si>
  <si>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</si>
  <si>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</si>
  <si>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</si>
  <si>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</si>
  <si>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</si>
  <si>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</si>
  <si>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</si>
  <si>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</si>
  <si>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</si>
  <si>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</si>
  <si>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</si>
  <si>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</si>
  <si>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</si>
  <si>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</si>
  <si>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</si>
  <si>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</si>
  <si>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</si>
  <si>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</si>
  <si>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</si>
  <si>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</si>
  <si>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</si>
  <si>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</si>
  <si>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</si>
  <si>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</si>
  <si>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</si>
  <si>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</si>
  <si>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</si>
  <si>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</si>
  <si>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</si>
  <si>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</si>
  <si>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</si>
  <si>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</si>
  <si>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</si>
  <si>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</si>
  <si>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</si>
  <si>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</si>
  <si>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</si>
  <si>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</si>
  <si>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</si>
  <si>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</si>
  <si>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</si>
  <si>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</si>
  <si>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</si>
  <si>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</si>
  <si>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</si>
  <si>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</si>
  <si>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</si>
  <si>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</si>
  <si>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</si>
  <si>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</si>
  <si>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</si>
  <si>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</si>
  <si>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</si>
  <si>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</si>
  <si>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</si>
  <si>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</si>
  <si>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</si>
  <si>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</si>
  <si>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</si>
  <si>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</si>
  <si>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</si>
  <si>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</si>
  <si>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</si>
  <si>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</si>
  <si>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</si>
  <si>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</si>
  <si>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</si>
  <si>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</si>
  <si>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</si>
  <si>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</si>
  <si>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</si>
  <si>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</si>
  <si>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</si>
  <si>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</si>
  <si>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</si>
  <si>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</si>
  <si>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</si>
  <si>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</si>
  <si>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</si>
  <si>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</si>
  <si>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</si>
  <si>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</si>
  <si>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</si>
  <si>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</si>
  <si>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</si>
  <si>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</si>
  <si>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</si>
  <si>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</si>
  <si>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</si>
  <si>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</si>
  <si>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</si>
  <si>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</si>
  <si>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</si>
  <si>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</si>
  <si>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</si>
  <si>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</si>
  <si>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</si>
  <si>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</si>
  <si>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</si>
  <si>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</si>
  <si>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</si>
  <si>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</si>
  <si>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</si>
  <si>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</si>
  <si>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</si>
  <si>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</si>
  <si>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</si>
  <si>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</si>
  <si>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</si>
  <si>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</si>
  <si>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</si>
  <si>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</si>
  <si>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</si>
  <si>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</si>
  <si>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</si>
  <si>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</si>
  <si>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</si>
  <si>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</si>
  <si>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</si>
  <si>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</si>
  <si>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</si>
  <si>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</si>
  <si>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</si>
  <si>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</si>
  <si>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</si>
  <si>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</si>
  <si>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</si>
  <si>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</si>
  <si>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</si>
  <si>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</si>
  <si>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</si>
  <si>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</si>
  <si>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</si>
  <si>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</si>
  <si>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</si>
  <si>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</si>
  <si>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</si>
  <si>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</si>
  <si>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</si>
  <si>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</si>
  <si>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</si>
  <si>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</si>
  <si>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</si>
  <si>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</si>
  <si>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</si>
  <si>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</si>
  <si>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</si>
  <si>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</si>
  <si>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</si>
  <si>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</si>
  <si>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</si>
  <si>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</si>
  <si>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</si>
  <si>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</si>
  <si>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</si>
  <si>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</si>
  <si>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</si>
  <si>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</si>
  <si>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</si>
  <si>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</si>
  <si>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</si>
  <si>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</si>
  <si>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</si>
  <si>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</si>
  <si>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</si>
  <si>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</si>
  <si>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</si>
  <si>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</si>
  <si>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</si>
  <si>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</si>
  <si>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</si>
  <si>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</si>
  <si>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</si>
  <si>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</si>
  <si>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</si>
  <si>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</si>
  <si>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</si>
  <si>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</si>
  <si>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</si>
  <si>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</si>
  <si>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</si>
  <si>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</si>
  <si>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</si>
  <si>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</si>
  <si>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</si>
  <si>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</si>
  <si>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</si>
  <si>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</si>
  <si>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</si>
  <si>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</si>
  <si>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</si>
  <si>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</si>
  <si>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</si>
  <si>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</si>
  <si>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</si>
  <si>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</si>
  <si>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</si>
  <si>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</si>
  <si>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</si>
  <si>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</si>
  <si>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</si>
  <si>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</si>
  <si>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</si>
  <si>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</si>
  <si>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</si>
  <si>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</si>
  <si>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</si>
  <si>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</si>
  <si>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</si>
  <si>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</si>
  <si>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</si>
  <si>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</si>
  <si>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</si>
  <si>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</si>
  <si>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</si>
  <si>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</si>
  <si>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</si>
  <si>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</si>
  <si>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</si>
  <si>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</si>
  <si>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</si>
  <si>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</si>
  <si>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</si>
  <si>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</si>
  <si>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</si>
  <si>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</si>
  <si>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</si>
  <si>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</si>
  <si>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</si>
  <si>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</si>
  <si>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</si>
  <si>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</si>
  <si>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</si>
  <si>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</si>
  <si>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</si>
  <si>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</si>
  <si>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</si>
  <si>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</si>
  <si>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</si>
  <si>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</si>
  <si>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</si>
  <si>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</si>
  <si>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</si>
  <si>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</si>
  <si>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</si>
  <si>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</si>
  <si>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</si>
  <si>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</si>
  <si>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</si>
  <si>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</si>
  <si>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</si>
  <si>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</si>
  <si>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</si>
  <si>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</si>
  <si>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</si>
  <si>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</si>
  <si>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</si>
  <si>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</si>
  <si>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</si>
  <si>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</si>
  <si>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</si>
  <si>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</si>
  <si>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</si>
  <si>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</si>
  <si>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</si>
  <si>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</si>
  <si>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</si>
  <si>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</si>
  <si>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</si>
  <si>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</si>
  <si>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</si>
  <si>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</si>
  <si>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</si>
  <si>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</si>
  <si>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</si>
  <si>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</si>
  <si>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</si>
  <si>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</si>
  <si>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</si>
  <si>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</si>
  <si>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</si>
  <si>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</si>
  <si>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</si>
  <si>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</si>
  <si>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</si>
  <si>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</si>
  <si>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</si>
  <si>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</si>
  <si>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</si>
  <si>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</si>
  <si>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</si>
  <si>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</si>
  <si>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</si>
  <si>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</si>
  <si>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</si>
  <si>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</si>
  <si>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</si>
  <si>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</si>
  <si>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</si>
  <si>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</si>
  <si>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</si>
  <si>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</si>
  <si>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</si>
  <si>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</si>
  <si>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</si>
  <si>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</si>
  <si>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</si>
  <si>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</si>
  <si>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</si>
  <si>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</si>
  <si>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</si>
  <si>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</si>
  <si>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</si>
  <si>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</si>
  <si>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</si>
  <si>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</si>
  <si>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</si>
  <si>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</si>
  <si>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</si>
  <si>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</si>
  <si>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</si>
  <si>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</si>
  <si>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</si>
  <si>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</si>
  <si>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</si>
  <si>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</si>
  <si>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</si>
  <si>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</si>
  <si>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</si>
  <si>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</si>
  <si>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</si>
  <si>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</si>
  <si>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</si>
  <si>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</si>
  <si>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</si>
  <si>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</si>
  <si>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</si>
  <si>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</si>
  <si>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</si>
  <si>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</si>
  <si>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</si>
  <si>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</si>
  <si>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</si>
  <si>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</si>
  <si>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</si>
  <si>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</si>
  <si>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</si>
  <si>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</si>
  <si>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</si>
  <si>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</si>
  <si>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</si>
  <si>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</si>
  <si>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</si>
  <si>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</si>
  <si>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</si>
  <si>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</si>
  <si>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</si>
  <si>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</si>
  <si>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</si>
  <si>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</si>
  <si>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</si>
  <si>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</si>
  <si>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</si>
  <si>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</si>
  <si>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</si>
  <si>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</si>
  <si>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</si>
  <si>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</si>
  <si>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</si>
  <si>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</si>
  <si>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</si>
  <si>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</si>
  <si>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</si>
  <si>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</si>
  <si>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</si>
  <si>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</si>
  <si>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</si>
  <si>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</si>
  <si>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</si>
  <si>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</si>
  <si>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</si>
  <si>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</si>
  <si>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</si>
  <si>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</si>
  <si>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</si>
  <si>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</si>
  <si>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</si>
  <si>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</si>
  <si>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</si>
  <si>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</si>
  <si>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</si>
  <si>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</si>
  <si>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</si>
  <si>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</si>
  <si>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</si>
  <si>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</si>
  <si>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</si>
  <si>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</si>
  <si>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</si>
  <si>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</si>
  <si>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</si>
  <si>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</si>
  <si>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</si>
  <si>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</si>
  <si>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</si>
  <si>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</si>
  <si>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</si>
  <si>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</si>
  <si>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</si>
  <si>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</si>
  <si>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</si>
  <si>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</si>
  <si>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</si>
  <si>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</si>
  <si>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</si>
  <si>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</si>
  <si>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</si>
  <si>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</si>
  <si>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</si>
  <si>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</si>
  <si>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</si>
  <si>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</si>
  <si>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</si>
  <si>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</si>
  <si>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</si>
  <si>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</si>
  <si>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</si>
  <si>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</si>
  <si>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</si>
  <si>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</si>
  <si>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</si>
  <si>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</si>
  <si>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</si>
  <si>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</si>
  <si>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</si>
  <si>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</si>
  <si>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</si>
  <si>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</si>
  <si>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</si>
  <si>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</si>
  <si>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</si>
  <si>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</si>
  <si>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</si>
  <si>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</si>
  <si>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</si>
  <si>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</si>
  <si>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</si>
  <si>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</si>
  <si>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</si>
  <si>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</si>
  <si>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</si>
  <si>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</si>
  <si>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</si>
  <si>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</si>
  <si>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</si>
  <si>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</si>
  <si>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</si>
  <si>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</si>
  <si>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</si>
  <si>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</si>
  <si>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</si>
  <si>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</si>
  <si>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</si>
  <si>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</si>
  <si>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</si>
  <si>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</si>
  <si>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</si>
  <si>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</si>
  <si>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</si>
  <si>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</si>
  <si>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</si>
  <si>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</si>
  <si>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</si>
  <si>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</si>
  <si>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</si>
  <si>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</si>
  <si>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</si>
  <si>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</si>
  <si>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</si>
  <si>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</si>
  <si>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</si>
  <si>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</si>
  <si>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</si>
  <si>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</si>
  <si>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</si>
  <si>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</si>
  <si>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</si>
  <si>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</si>
  <si>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</si>
  <si>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</si>
  <si>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</si>
  <si>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</si>
  <si>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</si>
  <si>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</si>
  <si>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</si>
  <si>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</si>
  <si>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</si>
  <si>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</si>
  <si>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</si>
  <si>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</si>
  <si>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</si>
  <si>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</si>
  <si>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</si>
  <si>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</si>
  <si>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</si>
  <si>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</si>
  <si>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</si>
  <si>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</si>
  <si>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</si>
  <si>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</si>
  <si>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</si>
  <si>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</si>
  <si>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</si>
  <si>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</si>
  <si>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</si>
  <si>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</si>
  <si>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</si>
  <si>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</si>
  <si>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</si>
  <si>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</si>
  <si>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</si>
  <si>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</si>
  <si>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</si>
  <si>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</si>
  <si>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</si>
  <si>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</si>
  <si>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</si>
  <si>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</si>
  <si>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</si>
  <si>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</si>
  <si>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</si>
  <si>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</si>
  <si>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</si>
  <si>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</si>
  <si>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</si>
  <si>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</si>
  <si>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</si>
  <si>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</si>
  <si>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</si>
  <si>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</si>
  <si>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</si>
  <si>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</si>
  <si>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</si>
  <si>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</si>
  <si>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</si>
  <si>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</si>
  <si>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</si>
  <si>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</si>
  <si>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</si>
  <si>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</si>
  <si>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</si>
  <si>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</si>
  <si>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</si>
  <si>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</si>
  <si>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</si>
  <si>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</si>
  <si>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</si>
  <si>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</si>
  <si>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</si>
  <si>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</si>
  <si>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</si>
  <si>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</si>
  <si>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</si>
  <si>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</si>
  <si>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</si>
  <si>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</si>
  <si>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</si>
  <si>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</si>
  <si>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</si>
  <si>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</si>
  <si>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</si>
  <si>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</si>
  <si>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</si>
  <si>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</si>
  <si>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</si>
  <si>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</si>
  <si>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</si>
  <si>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</si>
  <si>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</si>
  <si>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</si>
  <si>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</si>
  <si>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</si>
  <si>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</si>
  <si>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</si>
  <si>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</si>
  <si>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</si>
  <si>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</si>
  <si>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</si>
  <si>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</si>
  <si>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</si>
  <si>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</si>
  <si>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</si>
  <si>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</si>
  <si>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</si>
  <si>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</si>
  <si>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</si>
  <si>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</si>
  <si>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</si>
  <si>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</si>
  <si>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</si>
  <si>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</si>
  <si>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</si>
  <si>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</si>
  <si>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</si>
  <si>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</si>
  <si>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</si>
  <si>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</si>
  <si>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</si>
  <si>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</si>
  <si>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</si>
  <si>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</si>
  <si>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</si>
  <si>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</si>
  <si>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</si>
  <si>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</si>
  <si>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</si>
  <si>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</si>
  <si>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</si>
  <si>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</si>
  <si>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</si>
  <si>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</si>
  <si>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</si>
  <si>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</si>
  <si>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</si>
  <si>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</si>
  <si>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</si>
  <si>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</si>
  <si>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</si>
  <si>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</si>
  <si>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</si>
  <si>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</si>
  <si>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</si>
  <si>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</si>
  <si>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</si>
  <si>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</si>
  <si>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</si>
  <si>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</si>
  <si>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</si>
  <si>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</si>
  <si>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</si>
  <si>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</si>
  <si>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</si>
  <si>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</si>
  <si>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</si>
  <si>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</si>
  <si>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</si>
  <si>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</si>
  <si>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</si>
  <si>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</si>
  <si>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</si>
  <si>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</si>
  <si>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</si>
  <si>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</si>
  <si>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</si>
  <si>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</si>
  <si>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</si>
  <si>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</si>
  <si>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</si>
  <si>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</si>
  <si>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</si>
  <si>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</si>
  <si>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</si>
  <si>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</si>
  <si>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</si>
  <si>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</si>
  <si>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</si>
  <si>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</si>
  <si>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</si>
  <si>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</si>
  <si>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</si>
  <si>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</si>
  <si>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</si>
  <si>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</si>
  <si>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</si>
  <si>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</si>
  <si>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</si>
  <si>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</si>
  <si>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</si>
  <si>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</si>
  <si>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</si>
  <si>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</si>
  <si>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</si>
  <si>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</si>
  <si>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</si>
  <si>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</si>
  <si>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</si>
  <si>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</si>
  <si>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</si>
  <si>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</si>
  <si>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</si>
  <si>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</si>
  <si>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</si>
  <si>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</si>
  <si>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</si>
  <si>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</si>
  <si>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</si>
  <si>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</si>
  <si>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</si>
  <si>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</si>
  <si>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</si>
  <si>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</si>
  <si>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</si>
  <si>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</si>
  <si>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</si>
  <si>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</si>
  <si>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</si>
  <si>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</si>
  <si>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</si>
  <si>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</si>
  <si>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</si>
  <si>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</si>
  <si>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</si>
  <si>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</si>
  <si>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</si>
  <si>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</si>
  <si>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</si>
  <si>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</si>
  <si>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</si>
  <si>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</si>
  <si>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</si>
  <si>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</si>
  <si>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</si>
  <si>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</si>
  <si>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</si>
  <si>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</si>
  <si>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</si>
  <si>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</si>
  <si>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</si>
  <si>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</si>
  <si>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</si>
  <si>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</si>
  <si>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</si>
  <si>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</si>
  <si>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</si>
  <si>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</si>
  <si>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</si>
  <si>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</si>
  <si>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</si>
  <si>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</si>
  <si>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</si>
  <si>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</si>
  <si>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</si>
  <si>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</si>
  <si>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</si>
  <si>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</si>
  <si>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</si>
  <si>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</si>
  <si>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</si>
  <si>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</si>
  <si>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</si>
  <si>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</si>
  <si>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</si>
  <si>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</si>
  <si>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</si>
  <si>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</si>
  <si>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</si>
  <si>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</si>
  <si>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</si>
  <si>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</si>
  <si>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</si>
  <si>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</si>
  <si>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</si>
  <si>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</si>
  <si>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</si>
  <si>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</si>
  <si>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</si>
  <si>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</si>
  <si>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</si>
  <si>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</si>
  <si>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</si>
  <si>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</si>
  <si>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</si>
  <si>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</si>
  <si>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</si>
  <si>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</si>
  <si>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</si>
  <si>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</si>
  <si>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</si>
  <si>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</si>
  <si>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</si>
  <si>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</si>
  <si>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</si>
  <si>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</si>
  <si>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</si>
  <si>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</si>
  <si>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</si>
  <si>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</si>
  <si>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</si>
  <si>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</si>
  <si>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</si>
  <si>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</si>
  <si>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</si>
  <si>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</si>
  <si>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</si>
  <si>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</si>
  <si>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</si>
  <si>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</si>
  <si>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</si>
  <si>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</si>
  <si>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</si>
  <si>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</si>
  <si>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</si>
  <si>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</si>
  <si>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</si>
  <si>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</si>
  <si>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</si>
  <si>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</si>
  <si>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</si>
  <si>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</si>
  <si>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</si>
  <si>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</si>
  <si>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</si>
  <si>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</si>
  <si>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</si>
  <si>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</si>
  <si>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</si>
  <si>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</si>
  <si>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</si>
  <si>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</si>
  <si>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</si>
  <si>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</si>
  <si>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</si>
  <si>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</si>
  <si>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</si>
  <si>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</si>
  <si>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</si>
  <si>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</si>
  <si>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</si>
  <si>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</si>
  <si>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</si>
  <si>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</si>
  <si>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</si>
  <si>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</si>
  <si>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</si>
  <si>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</si>
  <si>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</si>
  <si>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</si>
  <si>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</si>
  <si>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</si>
  <si>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</si>
  <si>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</si>
  <si>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</si>
  <si>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</si>
  <si>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</si>
  <si>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</si>
  <si>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</si>
  <si>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</si>
  <si>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</si>
  <si>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</si>
  <si>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</si>
  <si>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</si>
  <si>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</si>
  <si>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</si>
  <si>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</si>
  <si>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</si>
  <si>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</si>
  <si>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</si>
  <si>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</si>
  <si>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</si>
  <si>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</si>
  <si>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</si>
  <si>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</si>
  <si>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</si>
  <si>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</si>
  <si>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</si>
  <si>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</si>
  <si>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</si>
  <si>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</si>
  <si>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</si>
  <si>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</si>
  <si>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</si>
  <si>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</si>
  <si>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</si>
  <si>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</si>
  <si>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</si>
  <si>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</si>
  <si>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</si>
  <si>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</si>
  <si>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</si>
  <si>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</si>
  <si>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</si>
  <si>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</si>
  <si>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</si>
  <si>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</si>
  <si>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</si>
  <si>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</si>
  <si>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</si>
  <si>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</si>
  <si>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</si>
  <si>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</si>
  <si>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</si>
  <si>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</si>
  <si>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</si>
  <si>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</si>
  <si>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</si>
  <si>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</si>
  <si>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</si>
  <si>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</si>
  <si>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</si>
  <si>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</si>
  <si>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</si>
  <si>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</si>
  <si>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</si>
  <si>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</si>
  <si>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</si>
  <si>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</si>
  <si>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</si>
  <si>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</si>
  <si>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</si>
  <si>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</si>
  <si>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</si>
  <si>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</si>
  <si>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</si>
  <si>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</si>
  <si>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</si>
  <si>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</si>
  <si>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</si>
  <si>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</si>
  <si>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</si>
  <si>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</si>
  <si>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</si>
  <si>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</si>
  <si>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</si>
  <si>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</si>
  <si>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</si>
  <si>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</si>
  <si>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</si>
  <si>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</si>
  <si>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</si>
  <si>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</si>
  <si>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</si>
  <si>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</si>
  <si>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</si>
  <si>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</si>
  <si>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</si>
  <si>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</si>
  <si>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</si>
  <si>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</si>
  <si>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</si>
  <si>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</si>
  <si>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</si>
  <si>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</si>
  <si>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</si>
  <si>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</si>
  <si>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</si>
  <si>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</si>
  <si>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</si>
  <si>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</si>
  <si>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</si>
  <si>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</si>
  <si>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</si>
  <si>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</si>
  <si>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</si>
  <si>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</si>
  <si>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</si>
  <si>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</si>
  <si>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</si>
  <si>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</si>
  <si>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</si>
  <si>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</si>
  <si>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</si>
  <si>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</si>
  <si>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</si>
  <si>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</si>
  <si>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</si>
  <si>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</si>
  <si>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</si>
  <si>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</si>
  <si>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</si>
  <si>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</si>
  <si>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</si>
  <si>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</si>
  <si>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</si>
  <si>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</si>
  <si>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</si>
  <si>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</si>
  <si>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</si>
  <si>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</si>
  <si>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</si>
  <si>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</si>
  <si>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</si>
  <si>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</si>
  <si>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</si>
  <si>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</si>
  <si>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</si>
  <si>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</si>
  <si>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</si>
  <si>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</si>
  <si>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</si>
  <si>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</si>
  <si>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</si>
  <si>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</si>
  <si>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</si>
  <si>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</si>
  <si>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</si>
  <si>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</si>
  <si>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</si>
  <si>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</si>
  <si>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</si>
  <si>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</si>
  <si>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</si>
  <si>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</si>
  <si>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</si>
  <si>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</si>
  <si>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</si>
  <si>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</si>
  <si>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</si>
  <si>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</si>
  <si>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</si>
  <si>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</si>
  <si>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</si>
  <si>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</si>
  <si>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</si>
  <si>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</si>
  <si>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</si>
  <si>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</si>
  <si>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</si>
  <si>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</si>
  <si>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</si>
  <si>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</si>
  <si>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</si>
  <si>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</si>
  <si>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</si>
  <si>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</si>
  <si>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</si>
  <si>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</si>
  <si>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</si>
  <si>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</si>
  <si>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</si>
  <si>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</si>
  <si>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</si>
  <si>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</si>
  <si>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</si>
  <si>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</si>
  <si>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</si>
  <si>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</si>
  <si>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</si>
  <si>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</si>
  <si>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</si>
  <si>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</si>
  <si>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</si>
  <si>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</si>
  <si>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</si>
  <si>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</si>
  <si>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</si>
  <si>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</si>
  <si>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</si>
  <si>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</si>
  <si>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</si>
  <si>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</si>
  <si>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</si>
  <si>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</si>
  <si>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</si>
  <si>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</si>
  <si>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</si>
  <si>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</si>
  <si>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</si>
  <si>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</si>
  <si>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</si>
  <si>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</si>
  <si>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</si>
  <si>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</si>
  <si>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</si>
  <si>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</si>
  <si>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</si>
  <si>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</si>
  <si>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</si>
  <si>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</si>
  <si>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</si>
  <si>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</si>
  <si>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</si>
  <si>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</si>
  <si>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</si>
  <si>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</si>
  <si>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</si>
  <si>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</si>
  <si>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</si>
  <si>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</si>
  <si>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</si>
  <si>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</si>
  <si>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</si>
  <si>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</si>
  <si>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</si>
  <si>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</si>
  <si>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</si>
  <si>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</si>
  <si>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</si>
  <si>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</si>
  <si>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</si>
  <si>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</si>
  <si>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</si>
  <si>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</si>
  <si>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</si>
  <si>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</si>
  <si>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</si>
  <si>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</si>
  <si>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</si>
  <si>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</si>
  <si>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</si>
  <si>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</si>
  <si>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</si>
  <si>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</si>
  <si>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</si>
  <si>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</si>
  <si>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</si>
  <si>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</si>
  <si>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</si>
  <si>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</si>
  <si>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</si>
  <si>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</si>
  <si>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</si>
  <si>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</si>
  <si>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</si>
  <si>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</si>
  <si>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</si>
  <si>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</si>
  <si>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</si>
  <si>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</si>
  <si>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</si>
  <si>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</si>
  <si>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</si>
  <si>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</si>
  <si>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</si>
  <si>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</si>
  <si>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</si>
  <si>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</si>
  <si>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</si>
  <si>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</si>
  <si>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</si>
  <si>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</si>
  <si>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</si>
  <si>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</si>
  <si>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</si>
  <si>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</si>
  <si>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</si>
  <si>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</si>
  <si>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</si>
  <si>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</si>
  <si>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</si>
  <si>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</si>
  <si>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</si>
  <si>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</si>
  <si>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</si>
  <si>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</si>
  <si>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</si>
  <si>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</si>
  <si>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</si>
  <si>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</si>
  <si>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</si>
  <si>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</si>
  <si>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</si>
  <si>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</si>
  <si>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</si>
  <si>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</si>
  <si>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</si>
  <si>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</si>
  <si>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</si>
  <si>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</si>
  <si>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</si>
  <si>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</si>
  <si>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</si>
  <si>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</si>
  <si>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</si>
  <si>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</si>
  <si>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</si>
  <si>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</si>
  <si>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</si>
  <si>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</si>
  <si>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</si>
  <si>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</si>
  <si>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</si>
  <si>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</si>
  <si>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</si>
  <si>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</si>
  <si>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</si>
  <si>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</si>
  <si>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</si>
  <si>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</si>
  <si>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</si>
  <si>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</si>
  <si>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</si>
  <si>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</si>
  <si>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</si>
  <si>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</si>
  <si>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</si>
  <si>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</si>
  <si>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</si>
  <si>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</si>
  <si>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</si>
  <si>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</si>
  <si>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</si>
  <si>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</si>
  <si>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</si>
  <si>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</si>
  <si>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</si>
  <si>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</si>
  <si>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</si>
  <si>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</si>
  <si>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</si>
  <si>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</si>
  <si>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</si>
  <si>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</si>
  <si>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</si>
  <si>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</si>
  <si>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</si>
  <si>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</si>
  <si>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</si>
  <si>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</si>
  <si>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</si>
  <si>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</si>
  <si>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</si>
  <si>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</si>
  <si>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</si>
  <si>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</si>
  <si>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</si>
  <si>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</si>
  <si>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</si>
  <si>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</si>
  <si>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</si>
  <si>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</si>
  <si>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</si>
  <si>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</si>
  <si>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</si>
  <si>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</si>
  <si>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</si>
  <si>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</si>
  <si>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</si>
  <si>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</si>
  <si>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</si>
  <si>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</si>
  <si>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</si>
  <si>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</si>
  <si>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</si>
  <si>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</si>
  <si>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</si>
  <si>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</si>
  <si>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</si>
  <si>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</si>
  <si>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</si>
  <si>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</si>
  <si>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</si>
  <si>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</si>
  <si>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</si>
  <si>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</si>
  <si>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</si>
  <si>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</si>
  <si>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</si>
  <si>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</si>
  <si>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</si>
  <si>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</si>
  <si>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</si>
  <si>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</si>
  <si>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</si>
  <si>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</si>
  <si>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</si>
  <si>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</si>
  <si>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</si>
  <si>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</si>
  <si>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</si>
  <si>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</si>
  <si>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</si>
  <si>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</si>
  <si>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</si>
  <si>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</si>
  <si>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</si>
  <si>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</si>
  <si>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</si>
  <si>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</si>
  <si>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</si>
  <si>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</si>
  <si>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</si>
  <si>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</si>
  <si>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</si>
  <si>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</si>
  <si>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</si>
  <si>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</si>
  <si>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</si>
  <si>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</si>
  <si>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</si>
  <si>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</si>
  <si>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</si>
  <si>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</si>
  <si>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</si>
  <si>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</si>
  <si>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</si>
  <si>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</si>
  <si>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</si>
  <si>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</si>
  <si>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</si>
  <si>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</si>
  <si>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</si>
  <si>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</si>
  <si>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</si>
  <si>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</si>
  <si>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</si>
  <si>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</si>
  <si>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</si>
  <si>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</si>
  <si>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</si>
  <si>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</si>
  <si>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</si>
  <si>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</si>
  <si>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</si>
  <si>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</si>
  <si>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</si>
  <si>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</si>
  <si>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</si>
  <si>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</si>
  <si>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</si>
  <si>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</si>
  <si>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</si>
  <si>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</si>
  <si>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</si>
  <si>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</si>
  <si>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</si>
  <si>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</si>
  <si>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</si>
  <si>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</si>
  <si>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</si>
  <si>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</si>
  <si>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</si>
  <si>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</si>
  <si>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</si>
  <si>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</si>
  <si>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</si>
  <si>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</si>
  <si>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</si>
  <si>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</si>
  <si>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</si>
  <si>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</si>
  <si>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</si>
  <si>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</si>
  <si>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</si>
  <si>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</si>
  <si>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</si>
  <si>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</si>
  <si>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</si>
  <si>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</si>
  <si>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</si>
  <si>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</si>
  <si>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</si>
  <si>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</si>
  <si>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</si>
  <si>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</si>
  <si>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</si>
  <si>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</si>
  <si>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</si>
  <si>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</si>
  <si>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</si>
  <si>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</si>
  <si>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</si>
  <si>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</si>
  <si>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</si>
  <si>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</si>
  <si>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</si>
  <si>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</si>
  <si>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</si>
  <si>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</si>
  <si>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</si>
  <si>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</si>
  <si>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</si>
  <si>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</si>
  <si>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</si>
  <si>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</si>
  <si>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</si>
  <si>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</si>
  <si>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</si>
  <si>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</si>
  <si>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</si>
  <si>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</si>
  <si>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</si>
  <si>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</si>
  <si>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</si>
  <si>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</si>
  <si>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</si>
  <si>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</si>
  <si>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</si>
  <si>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</si>
  <si>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</si>
  <si>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</si>
  <si>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</si>
  <si>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</si>
  <si>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</si>
  <si>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</si>
  <si>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</si>
  <si>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</si>
  <si>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</si>
  <si>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</si>
  <si>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</si>
  <si>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</si>
  <si>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</si>
  <si>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</si>
  <si>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</si>
  <si>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</si>
  <si>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</si>
  <si>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</si>
  <si>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</si>
  <si>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</si>
  <si>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</si>
  <si>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</si>
  <si>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</si>
  <si>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</si>
  <si>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</si>
  <si>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</si>
  <si>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</si>
  <si>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</si>
  <si>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</si>
  <si>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</si>
  <si>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</si>
  <si>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</si>
  <si>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</si>
  <si>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</si>
  <si>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</si>
  <si>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</si>
  <si>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</si>
  <si>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</si>
  <si>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</si>
  <si>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</si>
  <si>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</si>
  <si>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</si>
  <si>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</si>
  <si>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</si>
  <si>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</si>
  <si>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</si>
  <si>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</si>
  <si>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</si>
  <si>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</si>
  <si>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</si>
  <si>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</si>
  <si>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</si>
  <si>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</si>
  <si>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</si>
  <si>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</si>
  <si>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</si>
  <si>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</si>
  <si>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</si>
  <si>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</si>
  <si>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</si>
  <si>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</si>
  <si>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</si>
  <si>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</si>
  <si>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</si>
  <si>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</si>
  <si>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</si>
  <si>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</si>
  <si>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</si>
  <si>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</si>
  <si>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</si>
  <si>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</si>
  <si>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</si>
  <si>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</si>
  <si>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</si>
  <si>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</si>
  <si>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</si>
  <si>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</si>
  <si>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</si>
  <si>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</si>
  <si>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</si>
  <si>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</si>
  <si>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</si>
  <si>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</si>
  <si>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</si>
  <si>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</si>
  <si>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</si>
  <si>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</si>
  <si>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</si>
  <si>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</si>
  <si>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</si>
  <si>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</si>
  <si>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</si>
  <si>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</si>
  <si>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</si>
  <si>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</si>
  <si>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</si>
  <si>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</si>
  <si>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</si>
  <si>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</si>
  <si>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</si>
  <si>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</si>
  <si>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</si>
  <si>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</si>
  <si>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</si>
  <si>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</si>
  <si>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</si>
  <si>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</si>
  <si>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</si>
  <si>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</si>
  <si>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</si>
  <si>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</si>
  <si>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</si>
  <si>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</si>
  <si>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</si>
  <si>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</si>
  <si>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</si>
  <si>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</si>
  <si>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</si>
  <si>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</si>
  <si>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</si>
  <si>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</si>
  <si>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</si>
  <si>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</si>
  <si>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</si>
  <si>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</si>
  <si>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</si>
  <si>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</si>
  <si>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</si>
  <si>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</si>
  <si>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</si>
  <si>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</si>
  <si>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</si>
  <si>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</si>
  <si>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</si>
  <si>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</si>
  <si>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</si>
  <si>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</si>
  <si>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</si>
  <si>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</si>
  <si>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</si>
  <si>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</si>
  <si>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</si>
  <si>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</si>
  <si>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</si>
  <si>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</si>
  <si>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</si>
  <si>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</si>
  <si>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</si>
  <si>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</si>
  <si>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</si>
  <si>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</si>
  <si>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</si>
  <si>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</si>
  <si>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</si>
  <si>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</si>
  <si>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</si>
  <si>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</si>
  <si>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</si>
  <si>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</si>
  <si>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</si>
  <si>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</si>
  <si>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</si>
  <si>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</si>
  <si>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</si>
  <si>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</si>
  <si>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</si>
  <si>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</si>
  <si>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</si>
  <si>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</si>
  <si>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</si>
  <si>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</si>
  <si>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</si>
  <si>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</si>
  <si>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</si>
  <si>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</si>
  <si>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</si>
  <si>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</si>
  <si>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</si>
  <si>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</si>
  <si>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</si>
  <si>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</si>
  <si>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</si>
  <si>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</si>
  <si>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</si>
  <si>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</si>
  <si>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</si>
  <si>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</si>
  <si>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</si>
  <si>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</si>
  <si>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</si>
  <si>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</si>
  <si>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</si>
  <si>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</si>
  <si>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</si>
  <si>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</si>
  <si>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</si>
  <si>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</si>
  <si>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</si>
  <si>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</si>
  <si>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</si>
  <si>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</si>
  <si>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</si>
  <si>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</si>
  <si>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</si>
  <si>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</si>
  <si>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</si>
  <si>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</si>
  <si>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</si>
  <si>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</si>
  <si>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</si>
  <si>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</si>
  <si>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</si>
  <si>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</si>
  <si>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</si>
  <si>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</si>
  <si>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</si>
  <si>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</si>
  <si>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</si>
  <si>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</si>
  <si>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</si>
  <si>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</si>
  <si>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</si>
  <si>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</si>
  <si>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</si>
  <si>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</si>
  <si>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</si>
  <si>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</si>
  <si>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</si>
  <si>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</si>
  <si>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</si>
  <si>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</si>
  <si>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</si>
  <si>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</si>
  <si>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</si>
  <si>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</si>
  <si>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</si>
  <si>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</si>
  <si>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</si>
  <si>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</si>
  <si>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</si>
  <si>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</si>
  <si>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</si>
  <si>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</si>
  <si>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</si>
  <si>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</si>
  <si>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</si>
  <si>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</si>
  <si>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</si>
  <si>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</si>
  <si>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</si>
  <si>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</si>
  <si>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</si>
  <si>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</si>
  <si>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</si>
  <si>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</si>
  <si>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</si>
  <si>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</si>
  <si>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</si>
  <si>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</si>
  <si>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</si>
  <si>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</si>
  <si>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</si>
  <si>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</si>
  <si>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</si>
  <si>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</si>
  <si>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</si>
  <si>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</si>
  <si>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</si>
  <si>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</si>
  <si>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</si>
  <si>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</si>
  <si>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</si>
  <si>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</si>
  <si>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</si>
  <si>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</si>
  <si>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</si>
  <si>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</si>
  <si>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</si>
  <si>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</si>
  <si>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</si>
  <si>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</si>
  <si>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</si>
  <si>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</si>
  <si>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</si>
  <si>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</si>
  <si>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</si>
  <si>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</si>
  <si>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</si>
  <si>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</si>
  <si>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</si>
  <si>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</si>
  <si>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</si>
  <si>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</si>
  <si>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</si>
  <si>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</si>
  <si>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</si>
  <si>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</si>
  <si>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</si>
  <si>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</si>
  <si>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</si>
  <si>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</si>
  <si>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</si>
  <si>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</si>
  <si>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</si>
  <si>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</si>
  <si>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</si>
  <si>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</si>
  <si>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</si>
  <si>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</si>
  <si>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</si>
  <si>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</si>
  <si>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</si>
  <si>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</si>
  <si>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</si>
  <si>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</si>
  <si>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</si>
  <si>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</si>
  <si>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</si>
  <si>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</si>
  <si>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</si>
  <si>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</si>
  <si>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</si>
  <si>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</si>
  <si>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</si>
  <si>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</si>
  <si>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</si>
  <si>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</si>
  <si>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</si>
  <si>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</si>
  <si>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</si>
  <si>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</si>
  <si>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</si>
  <si>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</si>
  <si>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</si>
  <si>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</si>
  <si>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</si>
  <si>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</si>
  <si>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</si>
  <si>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</si>
  <si>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</si>
  <si>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</si>
  <si>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</si>
  <si>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</si>
  <si>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</si>
  <si>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</si>
  <si>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</si>
  <si>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</si>
  <si>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</si>
  <si>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</si>
  <si>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</si>
  <si>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</si>
  <si>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</si>
  <si>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</si>
  <si>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</si>
  <si>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</si>
  <si>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</si>
  <si>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</si>
  <si>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</si>
  <si>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</si>
  <si>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</si>
  <si>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</si>
  <si>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</si>
  <si>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</si>
  <si>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</si>
  <si>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</si>
  <si>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</si>
  <si>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</si>
  <si>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</si>
  <si>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</si>
  <si>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</si>
  <si>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</si>
  <si>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</si>
  <si>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</si>
  <si>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</si>
  <si>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</si>
  <si>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</si>
  <si>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</si>
  <si>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</si>
  <si>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</si>
  <si>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</si>
  <si>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</si>
  <si>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</si>
  <si>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</si>
  <si>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</si>
  <si>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</si>
  <si>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</si>
  <si>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</si>
  <si>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</si>
  <si>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</si>
  <si>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</si>
  <si>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</si>
  <si>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</si>
  <si>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</si>
  <si>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</si>
  <si>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</si>
  <si>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</si>
  <si>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</si>
  <si>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</si>
  <si>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</si>
  <si>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</si>
  <si>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</si>
  <si>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</si>
  <si>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</si>
  <si>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</si>
  <si>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</si>
  <si>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</si>
  <si>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</si>
  <si>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</si>
  <si>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</si>
  <si>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</si>
  <si>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</si>
  <si>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</si>
  <si>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</si>
  <si>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</si>
  <si>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</si>
  <si>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</si>
  <si>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</si>
  <si>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</si>
  <si>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</si>
  <si>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</si>
  <si>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</si>
  <si>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</si>
  <si>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</si>
  <si>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</si>
  <si>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</si>
  <si>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</si>
  <si>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</si>
  <si>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</si>
  <si>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</si>
  <si>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</si>
  <si>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</si>
  <si>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</si>
  <si>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</si>
  <si>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</si>
  <si>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</si>
  <si>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</si>
  <si>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</si>
  <si>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</si>
  <si>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</si>
  <si>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</si>
  <si>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</si>
  <si>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</si>
  <si>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</si>
  <si>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</si>
  <si>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</si>
  <si>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</si>
  <si>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</si>
  <si>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</si>
  <si>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</si>
  <si>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</si>
  <si>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</si>
  <si>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</si>
  <si>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</si>
  <si>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</si>
  <si>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</si>
  <si>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</si>
  <si>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</si>
  <si>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</si>
  <si>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</si>
  <si>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</si>
  <si>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</si>
  <si>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</si>
  <si>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</si>
  <si>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</si>
  <si>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</si>
  <si>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</si>
  <si>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</si>
  <si>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</si>
  <si>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</si>
  <si>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</si>
  <si>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</si>
  <si>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</si>
  <si>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</si>
  <si>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</si>
  <si>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</si>
  <si>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</si>
  <si>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</si>
  <si>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</si>
  <si>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</si>
  <si>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</si>
  <si>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</si>
  <si>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</si>
  <si>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</si>
  <si>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</si>
  <si>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</si>
  <si>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</si>
  <si>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</si>
  <si>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</si>
  <si>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</si>
  <si>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</si>
  <si>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</si>
  <si>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</si>
  <si>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</si>
  <si>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</si>
  <si>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</si>
  <si>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</si>
  <si>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</si>
  <si>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</si>
  <si>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</si>
  <si>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</si>
  <si>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</si>
  <si>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</si>
  <si>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</si>
  <si>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</si>
  <si>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</si>
  <si>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</si>
  <si>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</si>
  <si>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</si>
  <si>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</si>
  <si>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</si>
  <si>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</si>
  <si>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</si>
  <si>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</si>
  <si>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</si>
  <si>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</si>
  <si>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</si>
  <si>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</si>
  <si>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</si>
  <si>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</si>
  <si>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</si>
  <si>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</si>
  <si>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</si>
  <si>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</si>
  <si>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</si>
  <si>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</si>
  <si>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</si>
  <si>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</si>
  <si>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</si>
  <si>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</si>
  <si>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</si>
  <si>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</si>
  <si>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</si>
  <si>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</si>
  <si>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</si>
  <si>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</si>
  <si>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</si>
  <si>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</si>
  <si>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</si>
  <si>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</si>
  <si>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</si>
  <si>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</si>
  <si>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</si>
  <si>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</si>
  <si>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</si>
  <si>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</si>
  <si>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</si>
  <si>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</si>
  <si>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</si>
  <si>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</si>
  <si>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</si>
  <si>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</si>
  <si>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</si>
  <si>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</si>
  <si>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</si>
  <si>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</si>
  <si>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</si>
  <si>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</si>
  <si>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</si>
  <si>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</si>
  <si>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</si>
  <si>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</si>
  <si>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</si>
  <si>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</si>
  <si>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</si>
  <si>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</si>
  <si>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</si>
  <si>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</si>
  <si>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</si>
  <si>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</si>
  <si>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</si>
  <si>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</si>
  <si>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</si>
  <si>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</si>
  <si>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</si>
  <si>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</si>
  <si>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</si>
  <si>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</si>
  <si>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</si>
  <si>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</si>
  <si>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</si>
  <si>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</si>
  <si>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</si>
  <si>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</si>
  <si>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</si>
  <si>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</si>
  <si>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</si>
  <si>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</si>
  <si>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</si>
  <si>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</si>
  <si>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</si>
  <si>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</si>
  <si>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</si>
  <si>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</si>
  <si>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</si>
  <si>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</si>
  <si>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</si>
  <si>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</si>
  <si>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</si>
  <si>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</si>
  <si>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</si>
  <si>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</si>
  <si>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</si>
  <si>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</si>
  <si>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</si>
  <si>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</si>
  <si>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</si>
  <si>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</si>
  <si>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</si>
  <si>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</si>
  <si>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</si>
  <si>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</si>
  <si>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</si>
  <si>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</si>
  <si>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</si>
  <si>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</si>
  <si>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</si>
  <si>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</si>
  <si>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</si>
  <si>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</si>
  <si>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</si>
  <si>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</si>
  <si>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</si>
  <si>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</si>
  <si>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</si>
  <si>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</si>
  <si>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</si>
  <si>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</si>
  <si>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</si>
  <si>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</si>
  <si>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</si>
  <si>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</si>
  <si>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</si>
  <si>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</si>
  <si>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</si>
  <si>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</si>
  <si>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</si>
  <si>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</si>
  <si>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</si>
  <si>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</si>
  <si>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</si>
  <si>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</si>
  <si>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</si>
  <si>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</si>
  <si>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</si>
  <si>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</si>
  <si>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</si>
  <si>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</si>
  <si>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</si>
  <si>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</si>
  <si>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</si>
  <si>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</si>
  <si>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</si>
  <si>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</si>
  <si>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</si>
  <si>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</si>
  <si>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</si>
  <si>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</si>
  <si>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</si>
  <si>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</si>
  <si>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</si>
  <si>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</si>
  <si>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</si>
  <si>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</si>
  <si>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</si>
  <si>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</si>
  <si>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</si>
  <si>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</si>
  <si>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</si>
  <si>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</si>
  <si>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</si>
  <si>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</si>
  <si>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</si>
  <si>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</si>
  <si>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</si>
  <si>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</si>
  <si>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</si>
  <si>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</si>
  <si>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</si>
  <si>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</si>
  <si>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</si>
  <si>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</si>
  <si>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</si>
  <si>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</si>
  <si>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</si>
  <si>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</si>
  <si>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</si>
  <si>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</si>
  <si>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</si>
  <si>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</si>
  <si>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</si>
  <si>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</si>
  <si>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</si>
  <si>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</si>
  <si>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</si>
  <si>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</si>
  <si>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</si>
  <si>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</si>
  <si>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</si>
  <si>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</si>
  <si>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</si>
  <si>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</si>
  <si>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</si>
  <si>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</si>
  <si>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</si>
  <si>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</si>
  <si>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</si>
  <si>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</si>
  <si>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</si>
  <si>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</si>
  <si>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</si>
  <si>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</si>
  <si>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</si>
  <si>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</si>
  <si>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</si>
  <si>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</si>
  <si>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</si>
  <si>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</si>
  <si>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</si>
  <si>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</si>
  <si>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</si>
  <si>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</si>
  <si>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</si>
  <si>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</si>
  <si>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</si>
  <si>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</si>
  <si>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</si>
  <si>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</si>
  <si>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</si>
  <si>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</si>
  <si>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</si>
  <si>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</si>
  <si>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</si>
  <si>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</si>
  <si>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</si>
  <si>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</si>
  <si>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</si>
  <si>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</si>
  <si>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</si>
  <si>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</si>
  <si>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</si>
  <si>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</si>
  <si>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</si>
  <si>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</si>
  <si>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</si>
  <si>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</si>
  <si>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</si>
  <si>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</si>
  <si>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</si>
  <si>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</si>
  <si>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</si>
  <si>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</si>
  <si>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</si>
  <si>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</si>
  <si>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</si>
  <si>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</si>
  <si>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</si>
  <si>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</si>
  <si>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</si>
  <si>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</si>
  <si>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</si>
  <si>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</si>
  <si>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</si>
  <si>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</si>
  <si>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</si>
  <si>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</si>
  <si>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</si>
  <si>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</si>
  <si>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</si>
  <si>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</si>
  <si>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</si>
  <si>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</si>
  <si>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</si>
  <si>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</si>
  <si>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</si>
  <si>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</si>
  <si>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</si>
  <si>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</si>
  <si>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</si>
  <si>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</si>
  <si>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</si>
  <si>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</si>
  <si>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</si>
  <si>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</si>
  <si>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</si>
  <si>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</si>
  <si>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</si>
  <si>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</si>
  <si>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</si>
  <si>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</si>
  <si>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</si>
  <si>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</si>
  <si>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</si>
  <si>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</si>
  <si>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</si>
  <si>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</si>
  <si>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</si>
  <si>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</si>
  <si>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</si>
  <si>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</si>
  <si>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</si>
  <si>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</si>
  <si>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</si>
  <si>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</si>
  <si>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</si>
  <si>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</si>
  <si>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</si>
  <si>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</si>
  <si>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</si>
  <si>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</si>
  <si>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</si>
  <si>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</si>
  <si>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</si>
  <si>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</si>
  <si>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</si>
  <si>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</si>
  <si>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</si>
  <si>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</si>
  <si>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</si>
  <si>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</si>
  <si>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</si>
  <si>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</si>
  <si>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</si>
  <si>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</si>
  <si>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</si>
  <si>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</si>
  <si>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</si>
  <si>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</si>
  <si>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</si>
  <si>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</si>
  <si>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</si>
  <si>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</si>
  <si>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</si>
  <si>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</si>
  <si>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</si>
  <si>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</si>
  <si>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</si>
  <si>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</si>
  <si>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</si>
  <si>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</si>
  <si>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</si>
  <si>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</si>
  <si>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</si>
  <si>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</si>
  <si>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</si>
  <si>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</si>
  <si>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</si>
  <si>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</si>
  <si>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</si>
  <si>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</si>
  <si>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</si>
  <si>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</si>
  <si>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</si>
  <si>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</si>
  <si>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</si>
  <si>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</si>
  <si>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</si>
  <si>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</si>
  <si>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</si>
  <si>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</si>
  <si>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</si>
  <si>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</si>
  <si>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</si>
  <si>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</si>
  <si>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</si>
  <si>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</si>
  <si>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</si>
  <si>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</si>
  <si>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</si>
  <si>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</si>
  <si>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</si>
  <si>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</si>
  <si>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</si>
  <si>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</si>
  <si>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</si>
  <si>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</si>
  <si>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</si>
  <si>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</si>
  <si>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</si>
  <si>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</si>
  <si>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</si>
  <si>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</si>
  <si>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</si>
  <si>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</si>
  <si>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</si>
  <si>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</si>
  <si>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</si>
  <si>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</si>
  <si>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</si>
  <si>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</si>
  <si>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</si>
  <si>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</si>
  <si>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</si>
  <si>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</si>
  <si>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</si>
  <si>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</si>
  <si>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</si>
  <si>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</si>
  <si>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</si>
  <si>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</si>
  <si>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</si>
  <si>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</si>
  <si>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</si>
  <si>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</si>
  <si>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</si>
  <si>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</si>
  <si>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</si>
  <si>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</si>
  <si>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</si>
  <si>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</si>
  <si>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</si>
  <si>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</si>
  <si>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</si>
  <si>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</si>
  <si>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</si>
  <si>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</si>
  <si>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</si>
  <si>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</si>
  <si>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</si>
  <si>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</si>
  <si>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</si>
  <si>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</si>
  <si>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</si>
  <si>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</si>
  <si>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</si>
  <si>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</si>
  <si>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</si>
  <si>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</si>
  <si>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</si>
  <si>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</si>
  <si>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</si>
  <si>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</si>
  <si>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</si>
  <si>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</si>
  <si>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</si>
  <si>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</si>
  <si>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</si>
  <si>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</si>
  <si>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</si>
  <si>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</si>
  <si>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</si>
  <si>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</si>
  <si>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</si>
  <si>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</si>
  <si>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</si>
  <si>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</si>
  <si>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</si>
  <si>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</si>
  <si>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</si>
  <si>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</si>
  <si>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</si>
  <si>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</si>
  <si>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</si>
  <si>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</si>
  <si>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</si>
  <si>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</si>
  <si>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</si>
  <si>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</si>
  <si>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</si>
  <si>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</si>
  <si>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</si>
  <si>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</si>
  <si>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</si>
  <si>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</si>
  <si>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</si>
  <si>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</si>
  <si>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</si>
  <si>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</si>
  <si>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</si>
  <si>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</si>
  <si>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</si>
  <si>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</si>
  <si>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</si>
  <si>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</si>
  <si>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</si>
  <si>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</si>
  <si>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</si>
  <si>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</si>
  <si>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</si>
  <si>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</si>
  <si>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</si>
  <si>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</si>
  <si>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</si>
  <si>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</si>
  <si>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</si>
  <si>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</si>
  <si>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</si>
  <si>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</si>
  <si>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</si>
  <si>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</si>
  <si>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</si>
  <si>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</si>
  <si>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</si>
  <si>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</si>
  <si>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</si>
  <si>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</si>
  <si>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</si>
  <si>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</si>
  <si>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</si>
  <si>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</si>
  <si>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</si>
  <si>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</si>
  <si>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</si>
  <si>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</si>
  <si>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</si>
  <si>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</si>
  <si>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</si>
  <si>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</si>
  <si>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</si>
  <si>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</si>
  <si>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</si>
  <si>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</si>
  <si>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</si>
  <si>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</si>
  <si>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</si>
  <si>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</si>
  <si>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</si>
  <si>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</si>
  <si>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</si>
  <si>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</si>
  <si>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</si>
  <si>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</si>
  <si>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</si>
  <si>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</si>
  <si>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</si>
  <si>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</si>
  <si>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</si>
  <si>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</si>
  <si>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</si>
  <si>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</si>
  <si>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</si>
  <si>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</si>
  <si>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</si>
  <si>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</si>
  <si>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</si>
  <si>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</si>
  <si>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</si>
  <si>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</si>
  <si>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</si>
  <si>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</si>
  <si>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</si>
  <si>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</si>
  <si>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</si>
  <si>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</si>
  <si>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</si>
  <si>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</si>
  <si>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</si>
  <si>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</si>
  <si>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</si>
  <si>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</si>
  <si>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</si>
  <si>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</si>
  <si>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</si>
  <si>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</si>
  <si>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</si>
  <si>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</si>
  <si>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</si>
  <si>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</si>
  <si>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</si>
  <si>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</si>
  <si>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</si>
  <si>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</si>
  <si>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</si>
  <si>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</si>
  <si>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</si>
  <si>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</si>
  <si>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</si>
  <si>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</si>
  <si>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</si>
  <si>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</si>
  <si>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</si>
  <si>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</si>
  <si>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</si>
  <si>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</si>
  <si>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</si>
  <si>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</si>
  <si>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</si>
  <si>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</si>
  <si>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</si>
  <si>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</si>
  <si>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</si>
  <si>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</si>
  <si>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</si>
  <si>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</si>
  <si>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</si>
  <si>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</si>
  <si>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</si>
  <si>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</si>
  <si>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</si>
  <si>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</si>
  <si>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</si>
  <si>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</si>
  <si>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</si>
  <si>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</si>
  <si>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</si>
  <si>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</si>
  <si>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</si>
  <si>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</si>
  <si>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</si>
  <si>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</si>
  <si>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</si>
  <si>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</si>
  <si>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</si>
  <si>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</si>
  <si>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</si>
  <si>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</si>
  <si>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</si>
  <si>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</si>
  <si>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</si>
  <si>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</si>
  <si>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</si>
  <si>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</si>
  <si>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</si>
  <si>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</si>
  <si>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</si>
  <si>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</si>
  <si>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</si>
  <si>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</si>
  <si>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</si>
  <si>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</si>
  <si>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</si>
  <si>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</si>
  <si>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</si>
  <si>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</si>
  <si>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</si>
  <si>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</si>
  <si>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</si>
  <si>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</si>
  <si>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</si>
  <si>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</si>
  <si>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</si>
  <si>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</si>
  <si>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</si>
  <si>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</si>
  <si>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</si>
  <si>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</si>
  <si>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</si>
  <si>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</si>
  <si>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</si>
  <si>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</si>
  <si>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</si>
  <si>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</si>
  <si>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</si>
  <si>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</si>
  <si>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</si>
  <si>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</si>
  <si>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</si>
  <si>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</si>
  <si>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</si>
  <si>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</si>
  <si>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</si>
  <si>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</si>
  <si>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</si>
  <si>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</si>
  <si>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</si>
  <si>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</si>
  <si>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</si>
  <si>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</si>
  <si>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</si>
  <si>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</si>
  <si>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</si>
  <si>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</si>
  <si>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</si>
  <si>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</si>
  <si>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</si>
  <si>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</si>
  <si>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</si>
  <si>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</si>
  <si>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</si>
  <si>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</si>
  <si>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</si>
  <si>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</si>
  <si>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</si>
  <si>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</si>
  <si>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</si>
  <si>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</si>
  <si>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</si>
  <si>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</si>
  <si>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</si>
  <si>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</si>
  <si>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</si>
  <si>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</si>
  <si>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</si>
  <si>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</si>
  <si>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</si>
  <si>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</si>
  <si>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</si>
  <si>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</si>
  <si>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</si>
  <si>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</si>
  <si>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</si>
  <si>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</si>
  <si>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</si>
  <si>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</si>
  <si>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</si>
  <si>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</si>
  <si>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</si>
  <si>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</si>
  <si>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</si>
  <si>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</si>
  <si>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</si>
  <si>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</si>
  <si>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</si>
  <si>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</si>
  <si>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</si>
  <si>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</si>
  <si>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</si>
  <si>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</si>
  <si>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</si>
  <si>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</si>
  <si>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</si>
  <si>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</si>
  <si>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</si>
  <si>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</si>
  <si>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</si>
  <si>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</si>
  <si>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</si>
  <si>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</si>
  <si>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</si>
  <si>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</si>
  <si>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</si>
  <si>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</si>
  <si>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</si>
  <si>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</si>
  <si>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</si>
  <si>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</si>
  <si>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</si>
  <si>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</si>
  <si>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</si>
  <si>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</si>
  <si>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</si>
  <si>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</si>
  <si>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</si>
  <si>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</si>
  <si>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</si>
  <si>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</si>
  <si>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</si>
  <si>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</si>
  <si>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</si>
  <si>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</si>
  <si>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</si>
  <si>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</si>
  <si>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</si>
  <si>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</si>
  <si>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</si>
  <si>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</si>
  <si>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</si>
  <si>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</si>
  <si>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</si>
  <si>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</si>
  <si>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</si>
  <si>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</si>
  <si>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</si>
  <si>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</si>
  <si>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</si>
  <si>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</si>
  <si>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</si>
  <si>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</si>
  <si>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</si>
  <si>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</si>
  <si>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</si>
  <si>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</si>
  <si>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</si>
  <si>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</si>
  <si>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</si>
  <si>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</si>
  <si>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</si>
  <si>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</si>
  <si>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</si>
  <si>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</si>
  <si>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</si>
  <si>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</si>
  <si>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</si>
  <si>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</si>
  <si>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</si>
  <si>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</si>
  <si>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</si>
  <si>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</si>
  <si>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</si>
  <si>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</si>
  <si>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</si>
  <si>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</si>
  <si>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</si>
  <si>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</si>
  <si>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</si>
  <si>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</si>
  <si>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</si>
  <si>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</si>
  <si>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</si>
  <si>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</si>
  <si>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</si>
  <si>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</si>
  <si>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</si>
  <si>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</si>
  <si>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</si>
  <si>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</si>
  <si>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</si>
  <si>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</si>
  <si>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</si>
  <si>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</si>
  <si>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</si>
  <si>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</si>
  <si>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</si>
  <si>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</si>
  <si>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</si>
  <si>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</si>
  <si>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</si>
  <si>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</si>
  <si>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</si>
  <si>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</si>
  <si>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</si>
  <si>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</si>
  <si>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</si>
  <si>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</si>
  <si>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</si>
  <si>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</si>
  <si>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</si>
  <si>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</si>
  <si>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</si>
  <si>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</si>
  <si>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</si>
  <si>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</si>
  <si>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</si>
  <si>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</si>
  <si>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</si>
  <si>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</si>
  <si>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</si>
  <si>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</si>
  <si>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</si>
  <si>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</si>
  <si>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</si>
  <si>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</si>
  <si>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</si>
  <si>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</si>
  <si>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</si>
  <si>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</si>
  <si>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</si>
  <si>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</si>
  <si>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</si>
  <si>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</si>
  <si>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</si>
  <si>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</si>
  <si>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</si>
  <si>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</si>
  <si>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</si>
  <si>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</si>
  <si>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</si>
  <si>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</si>
  <si>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</si>
  <si>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</si>
  <si>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</si>
  <si>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</si>
  <si>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</si>
  <si>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</si>
  <si>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</si>
  <si>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</si>
  <si>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</si>
  <si>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</si>
  <si>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</si>
  <si>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</si>
  <si>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</si>
  <si>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</si>
  <si>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</si>
  <si>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</si>
  <si>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</si>
  <si>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</si>
  <si>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</si>
  <si>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</si>
  <si>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</si>
  <si>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</si>
  <si>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</si>
  <si>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</si>
  <si>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</si>
  <si>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</si>
  <si>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</si>
  <si>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</si>
  <si>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</si>
  <si>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</si>
  <si>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</si>
  <si>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</si>
  <si>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</si>
  <si>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</si>
  <si>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</si>
  <si>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</si>
  <si>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</si>
  <si>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</si>
  <si>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</si>
  <si>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</si>
  <si>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</si>
  <si>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</si>
  <si>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</si>
  <si>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</si>
  <si>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</si>
  <si>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</si>
  <si>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</si>
  <si>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</si>
  <si>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</si>
  <si>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</si>
  <si>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</si>
  <si>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</si>
  <si>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</si>
  <si>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</si>
  <si>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</si>
  <si>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</si>
  <si>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</si>
  <si>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</si>
  <si>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</si>
  <si>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</si>
  <si>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</si>
  <si>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</si>
  <si>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</si>
  <si>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</si>
  <si>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</si>
  <si>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</si>
  <si>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</si>
  <si>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</si>
  <si>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</si>
  <si>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</si>
  <si>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</si>
  <si>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</si>
  <si>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</si>
  <si>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</si>
  <si>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</si>
  <si>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</si>
  <si>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</si>
  <si>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</si>
  <si>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</si>
  <si>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</si>
  <si>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</si>
  <si>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</si>
  <si>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</si>
  <si>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</si>
  <si>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</si>
  <si>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</si>
  <si>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</si>
  <si>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</si>
  <si>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</si>
  <si>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</si>
  <si>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</si>
  <si>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</si>
  <si>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</si>
  <si>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</si>
  <si>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</si>
  <si>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</si>
  <si>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</si>
  <si>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</si>
  <si>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</si>
  <si>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</si>
  <si>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</si>
  <si>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</si>
  <si>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</si>
  <si>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</si>
  <si>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</si>
  <si>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</si>
  <si>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</si>
  <si>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</si>
  <si>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</si>
  <si>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</si>
  <si>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</si>
  <si>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</si>
  <si>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</si>
  <si>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</si>
  <si>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</si>
  <si>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</si>
  <si>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</si>
  <si>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</si>
  <si>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</si>
  <si>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</si>
  <si>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</si>
  <si>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</si>
  <si>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</si>
  <si>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</si>
  <si>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</si>
  <si>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</si>
  <si>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</si>
  <si>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</si>
  <si>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</si>
  <si>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</si>
  <si>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</si>
  <si>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</si>
  <si>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</si>
  <si>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</si>
  <si>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</si>
  <si>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</si>
  <si>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</si>
  <si>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</si>
  <si>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</si>
  <si>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</si>
  <si>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</si>
  <si>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</si>
  <si>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</si>
  <si>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</si>
  <si>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</si>
  <si>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</si>
  <si>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</si>
  <si>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</si>
  <si>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</si>
  <si>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</si>
  <si>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</si>
  <si>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</si>
  <si>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</si>
  <si>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</si>
  <si>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</si>
  <si>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</si>
  <si>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</si>
  <si>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</si>
  <si>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</si>
  <si>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</si>
  <si>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</si>
  <si>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</si>
  <si>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</si>
  <si>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</si>
  <si>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</si>
  <si>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</si>
  <si>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</si>
  <si>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</si>
  <si>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</si>
  <si>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</si>
  <si>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</si>
  <si>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</si>
  <si>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</si>
  <si>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</si>
  <si>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</si>
  <si>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</si>
  <si>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</si>
  <si>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</si>
  <si>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</si>
  <si>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</si>
  <si>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</si>
  <si>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</si>
  <si>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</si>
  <si>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</si>
  <si>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</si>
  <si>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</si>
  <si>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</si>
  <si>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</si>
  <si>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</si>
  <si>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</si>
  <si>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</si>
  <si>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</si>
  <si>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</si>
  <si>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</si>
  <si>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</si>
  <si>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</si>
  <si>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</si>
  <si>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</si>
  <si>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</si>
  <si>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</si>
  <si>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</si>
  <si>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</si>
  <si>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</si>
  <si>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</si>
  <si>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</si>
  <si>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</si>
  <si>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</si>
  <si>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</si>
  <si>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</si>
  <si>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</si>
  <si>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</si>
  <si>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</si>
  <si>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</si>
  <si>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</si>
  <si>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</si>
  <si>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</si>
  <si>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</si>
  <si>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</si>
  <si>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</si>
  <si>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</si>
  <si>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</si>
  <si>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</si>
  <si>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</si>
  <si>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</si>
  <si>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</si>
  <si>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</si>
  <si>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</si>
  <si>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</si>
  <si>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</si>
  <si>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</si>
  <si>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</si>
  <si>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</si>
  <si>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</si>
  <si>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</si>
  <si>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</si>
  <si>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</si>
  <si>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</si>
  <si>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</si>
  <si>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</si>
  <si>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</si>
  <si>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</si>
  <si>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</si>
  <si>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</si>
  <si>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</si>
  <si>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</si>
  <si>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</si>
  <si>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</si>
  <si>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</si>
  <si>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</si>
  <si>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</si>
  <si>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</si>
  <si>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</si>
  <si>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</si>
  <si>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</si>
  <si>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</si>
  <si>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</si>
  <si>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</si>
  <si>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</si>
  <si>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</si>
  <si>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</si>
  <si>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</si>
  <si>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</si>
  <si>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</si>
  <si>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</si>
  <si>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</si>
  <si>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</si>
  <si>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</si>
  <si>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</si>
  <si>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</si>
  <si>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</si>
  <si>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</si>
  <si>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</si>
  <si>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</si>
  <si>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</si>
  <si>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</si>
  <si>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</si>
  <si>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</si>
  <si>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</si>
  <si>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</si>
  <si>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</si>
  <si>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</si>
  <si>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</si>
  <si>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</si>
  <si>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</si>
  <si>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</si>
  <si>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</si>
  <si>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</si>
  <si>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</si>
  <si>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</si>
  <si>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</si>
  <si>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</si>
  <si>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</si>
  <si>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</si>
  <si>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</si>
  <si>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</si>
  <si>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</si>
  <si>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</si>
  <si>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</si>
  <si>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</si>
  <si>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</si>
  <si>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</si>
  <si>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</si>
  <si>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</si>
  <si>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</si>
  <si>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</si>
  <si>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</si>
  <si>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</si>
  <si>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</si>
  <si>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</si>
  <si>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</si>
  <si>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</si>
  <si>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</si>
  <si>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</si>
  <si>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</si>
  <si>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</si>
  <si>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</si>
  <si>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</si>
  <si>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</si>
  <si>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</si>
  <si>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</si>
  <si>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</si>
  <si>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</si>
  <si>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</si>
  <si>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</si>
  <si>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</si>
  <si>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</si>
  <si>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</si>
  <si>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</si>
  <si>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</si>
  <si>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</si>
  <si>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</si>
  <si>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</si>
  <si>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</si>
  <si>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</si>
  <si>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</si>
  <si>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</si>
  <si>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</si>
  <si>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</si>
  <si>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</si>
  <si>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</si>
  <si>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</si>
  <si>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</si>
  <si>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</si>
  <si>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</si>
  <si>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</si>
  <si>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</si>
  <si>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</si>
  <si>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</si>
  <si>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</si>
  <si>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</si>
  <si>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</si>
  <si>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</si>
  <si>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</si>
  <si>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</si>
  <si>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</si>
  <si>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</si>
  <si>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</si>
  <si>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</si>
  <si>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</si>
  <si>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</si>
  <si>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</si>
  <si>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</si>
  <si>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</si>
  <si>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</si>
  <si>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</si>
  <si>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</si>
  <si>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</si>
  <si>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</si>
  <si>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</si>
  <si>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</si>
  <si>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</si>
  <si>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</si>
  <si>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</si>
  <si>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</si>
  <si>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</si>
  <si>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</si>
  <si>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</si>
  <si>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</si>
  <si>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</si>
  <si>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</si>
  <si>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</si>
  <si>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</si>
  <si>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</si>
  <si>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</si>
  <si>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</si>
  <si>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</si>
  <si>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</si>
  <si>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</si>
  <si>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</si>
  <si>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</si>
  <si>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</si>
  <si>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</si>
  <si>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</si>
  <si>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</si>
  <si>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</si>
  <si>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</si>
  <si>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</si>
  <si>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</si>
  <si>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</si>
  <si>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</si>
  <si>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</si>
  <si>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</si>
  <si>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</si>
  <si>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</si>
  <si>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</si>
  <si>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</si>
  <si>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</si>
  <si>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</si>
  <si>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</si>
  <si>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</si>
  <si>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</si>
  <si>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</si>
  <si>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</si>
  <si>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</si>
  <si>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</si>
  <si>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</si>
  <si>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</si>
  <si>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</si>
  <si>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</si>
  <si>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</si>
  <si>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</si>
  <si>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</si>
  <si>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</si>
  <si>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</si>
  <si>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</si>
  <si>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</si>
  <si>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</si>
  <si>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</si>
  <si>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</si>
  <si>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</si>
  <si>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</si>
  <si>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</si>
  <si>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</si>
  <si>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</si>
  <si>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</si>
  <si>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</si>
  <si>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</si>
  <si>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</si>
  <si>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</si>
  <si>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</si>
  <si>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</si>
  <si>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</si>
  <si>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</si>
  <si>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</si>
  <si>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</si>
  <si>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</si>
  <si>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</si>
  <si>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</si>
  <si>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</si>
  <si>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</si>
  <si>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</si>
  <si>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</si>
  <si>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</si>
  <si>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</si>
  <si>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</si>
  <si>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</si>
  <si>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</si>
  <si>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</si>
  <si>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</si>
  <si>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</si>
  <si>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</si>
  <si>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</si>
  <si>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</si>
  <si>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</si>
  <si>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</si>
  <si>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</si>
  <si>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</si>
  <si>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</si>
  <si>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</si>
  <si>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</si>
  <si>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</si>
  <si>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</si>
  <si>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</si>
  <si>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</si>
  <si>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</si>
  <si>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</si>
  <si>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</si>
  <si>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</si>
  <si>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</si>
  <si>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</si>
  <si>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</si>
  <si>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</si>
  <si>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</si>
  <si>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</si>
  <si>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</si>
  <si>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</si>
  <si>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</si>
  <si>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</si>
  <si>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</si>
  <si>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</si>
  <si>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</si>
  <si>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</si>
  <si>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</si>
  <si>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</si>
  <si>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</si>
  <si>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</si>
  <si>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</si>
  <si>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</si>
  <si>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</si>
  <si>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</si>
  <si>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</si>
  <si>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</si>
  <si>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</si>
  <si>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</si>
  <si>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</si>
  <si>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</si>
  <si>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</si>
  <si>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</si>
  <si>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</si>
  <si>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</si>
  <si>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</si>
  <si>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</si>
  <si>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</si>
  <si>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</si>
  <si>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</si>
  <si>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</si>
  <si>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</si>
  <si>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</si>
  <si>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</si>
  <si>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</si>
  <si>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</si>
  <si>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</si>
  <si>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</si>
  <si>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</si>
  <si>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</si>
  <si>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</si>
  <si>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</si>
  <si>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</si>
  <si>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</si>
  <si>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</si>
  <si>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</si>
  <si>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</si>
  <si>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</si>
  <si>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</si>
  <si>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</si>
  <si>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</si>
  <si>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</si>
  <si>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</si>
  <si>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</si>
  <si>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</si>
  <si>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</si>
  <si>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</si>
  <si>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</si>
  <si>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</si>
  <si>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</si>
  <si>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</si>
  <si>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</si>
  <si>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</si>
  <si>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</si>
  <si>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</si>
  <si>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</si>
  <si>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</si>
  <si>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</si>
  <si>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</si>
  <si>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</si>
  <si>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</si>
  <si>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</si>
  <si>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</si>
  <si>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</si>
  <si>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</si>
  <si>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</si>
  <si>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</si>
  <si>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</si>
  <si>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</si>
  <si>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</si>
  <si>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</si>
  <si>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</si>
  <si>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</si>
  <si>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</si>
  <si>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</si>
  <si>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</si>
  <si>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</si>
  <si>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</si>
  <si>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</si>
  <si>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</si>
  <si>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</si>
  <si>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</si>
  <si>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</si>
  <si>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</si>
  <si>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</si>
  <si>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</si>
  <si>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</si>
  <si>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</si>
  <si>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</si>
  <si>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</si>
  <si>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</si>
  <si>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</si>
  <si>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</si>
  <si>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</si>
  <si>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</si>
  <si>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</si>
  <si>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</si>
  <si>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</si>
  <si>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</si>
  <si>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</si>
  <si>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</si>
  <si>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</si>
  <si>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</si>
  <si>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</si>
  <si>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</si>
  <si>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</si>
  <si>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</si>
  <si>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</si>
  <si>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</si>
  <si>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</si>
  <si>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</si>
  <si>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</si>
  <si>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</si>
  <si>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</si>
  <si>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</si>
  <si>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</si>
  <si>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</si>
  <si>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</si>
  <si>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</si>
  <si>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</si>
  <si>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</si>
  <si>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</si>
  <si>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</si>
  <si>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</si>
  <si>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</si>
  <si>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</si>
  <si>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</si>
  <si>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</si>
  <si>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</si>
  <si>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</si>
  <si>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</si>
  <si>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</si>
  <si>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</si>
  <si>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</si>
  <si>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</si>
  <si>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</si>
  <si>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</si>
  <si>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</si>
  <si>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</si>
  <si>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</si>
  <si>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</si>
  <si>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</si>
  <si>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</si>
  <si>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</si>
  <si>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</si>
  <si>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</si>
  <si>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</si>
  <si>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</si>
  <si>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</si>
  <si>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</si>
  <si>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</si>
  <si>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</si>
  <si>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</si>
  <si>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</si>
  <si>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</si>
  <si>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</si>
  <si>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</si>
  <si>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</si>
  <si>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</si>
  <si>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</si>
  <si>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</si>
  <si>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</si>
  <si>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</si>
  <si>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</si>
  <si>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</si>
  <si>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</si>
  <si>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</si>
  <si>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</si>
  <si>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</si>
  <si>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</si>
  <si>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</si>
  <si>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</si>
  <si>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</si>
  <si>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</si>
  <si>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</si>
  <si>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</si>
  <si>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</si>
  <si>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</si>
  <si>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</si>
  <si>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</si>
  <si>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</si>
  <si>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</si>
  <si>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</si>
  <si>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</si>
  <si>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</si>
  <si>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</si>
  <si>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</si>
  <si>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</si>
  <si>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</si>
  <si>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</si>
  <si>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</si>
  <si>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</si>
  <si>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</si>
  <si>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</si>
  <si>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</si>
  <si>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</si>
  <si>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</si>
  <si>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</si>
  <si>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</si>
  <si>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</si>
  <si>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</si>
  <si>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</si>
  <si>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</si>
  <si>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</si>
  <si>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</si>
  <si>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</si>
  <si>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</si>
  <si>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</si>
  <si>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</si>
  <si>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</si>
  <si>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</si>
  <si>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</si>
  <si>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</si>
  <si>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</si>
  <si>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</si>
  <si>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</si>
  <si>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</si>
  <si>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</si>
  <si>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</si>
  <si>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</si>
  <si>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</si>
  <si>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</si>
  <si>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</si>
  <si>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</si>
  <si>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</si>
  <si>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</si>
  <si>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</si>
  <si>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</si>
  <si>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</si>
  <si>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</si>
  <si>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</si>
  <si>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</si>
  <si>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</si>
  <si>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</si>
  <si>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</si>
  <si>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</si>
  <si>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</si>
  <si>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</si>
  <si>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</si>
  <si>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</si>
  <si>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</si>
  <si>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</si>
  <si>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</si>
  <si>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</si>
  <si>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</si>
  <si>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</si>
  <si>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</si>
  <si>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</si>
  <si>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</si>
  <si>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</si>
  <si>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</si>
  <si>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</si>
  <si>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</si>
  <si>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</si>
  <si>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</si>
  <si>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</si>
  <si>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</si>
  <si>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</si>
  <si>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</si>
  <si>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</si>
  <si>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</si>
  <si>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</si>
  <si>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</si>
  <si>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</si>
  <si>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</si>
  <si>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</si>
  <si>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</si>
  <si>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</si>
  <si>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</si>
  <si>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</si>
  <si>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</si>
  <si>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</si>
  <si>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</si>
  <si>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</si>
  <si>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</si>
  <si>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</si>
  <si>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</si>
  <si>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</si>
  <si>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</si>
  <si>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</si>
  <si>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</si>
  <si>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</si>
  <si>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</si>
  <si>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</si>
  <si>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</si>
  <si>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</si>
  <si>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</si>
  <si>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</si>
  <si>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</si>
  <si>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</si>
  <si>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</si>
  <si>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</si>
  <si>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</si>
  <si>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</si>
  <si>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</si>
  <si>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</si>
  <si>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</si>
  <si>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</si>
  <si>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</si>
  <si>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</si>
  <si>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</si>
  <si>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</si>
  <si>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</si>
  <si>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</si>
  <si>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</si>
  <si>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</si>
  <si>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</si>
  <si>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</si>
  <si>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</si>
  <si>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</si>
  <si>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</si>
  <si>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</si>
  <si>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</si>
  <si>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</si>
  <si>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</si>
  <si>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</si>
  <si>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</si>
  <si>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</si>
  <si>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</si>
  <si>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</si>
  <si>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</si>
  <si>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</si>
  <si>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</si>
  <si>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</si>
  <si>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</si>
  <si>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</si>
  <si>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</si>
  <si>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</si>
  <si>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</si>
  <si>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</si>
  <si>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</si>
  <si>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</si>
  <si>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</si>
  <si>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</si>
  <si>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</si>
  <si>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</si>
  <si>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</si>
  <si>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</si>
  <si>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</si>
  <si>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</si>
  <si>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</si>
  <si>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</si>
  <si>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</si>
  <si>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</si>
  <si>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</si>
  <si>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</si>
  <si>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</si>
  <si>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</si>
  <si>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</si>
  <si>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</si>
  <si>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</si>
  <si>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</si>
  <si>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</si>
  <si>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</si>
  <si>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</si>
  <si>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</si>
  <si>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</si>
  <si>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</si>
  <si>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</si>
  <si>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</si>
  <si>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</si>
  <si>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</si>
  <si>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</si>
  <si>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</si>
  <si>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</si>
  <si>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</si>
  <si>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</si>
  <si>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</si>
  <si>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</si>
  <si>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</si>
  <si>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</si>
  <si>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</si>
  <si>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</si>
  <si>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</si>
  <si>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</si>
  <si>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</si>
  <si>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</si>
  <si>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</si>
  <si>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</si>
  <si>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</si>
  <si>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</si>
  <si>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</si>
  <si>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</si>
  <si>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</si>
  <si>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</si>
  <si>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</si>
  <si>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</si>
  <si>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</si>
  <si>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</si>
  <si>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</si>
  <si>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</si>
  <si>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</si>
  <si>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</si>
  <si>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</si>
  <si>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</si>
  <si>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</si>
  <si>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</si>
  <si>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</si>
  <si>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</si>
  <si>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</si>
  <si>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</si>
  <si>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</si>
  <si>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</si>
  <si>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</si>
  <si>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</si>
  <si>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</si>
  <si>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</si>
  <si>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</si>
  <si>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</si>
  <si>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</si>
  <si>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</si>
  <si>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</si>
  <si>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</si>
  <si>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</si>
  <si>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</si>
  <si>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</si>
  <si>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</si>
  <si>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</si>
  <si>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</si>
  <si>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</si>
  <si>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</si>
  <si>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</si>
  <si>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</si>
  <si>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</si>
  <si>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</si>
  <si>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</si>
  <si>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</si>
  <si>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</si>
  <si>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</si>
  <si>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</si>
  <si>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</si>
  <si>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</si>
  <si>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</si>
  <si>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</si>
  <si>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</si>
  <si>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</si>
  <si>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</si>
  <si>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</si>
  <si>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</si>
  <si>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</si>
  <si>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</si>
  <si>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</si>
  <si>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</si>
  <si>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</si>
  <si>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</si>
  <si>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</si>
  <si>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</si>
  <si>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</si>
  <si>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</si>
  <si>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</si>
  <si>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</si>
  <si>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</si>
  <si>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</si>
  <si>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</si>
  <si>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</si>
  <si>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</si>
  <si>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</si>
  <si>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</si>
  <si>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</si>
  <si>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</si>
  <si>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</si>
  <si>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</si>
  <si>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</si>
  <si>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</si>
  <si>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</si>
  <si>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</si>
  <si>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</si>
  <si>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</si>
  <si>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</si>
  <si>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</si>
  <si>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</si>
  <si>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</si>
  <si>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</si>
  <si>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</si>
  <si>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</si>
  <si>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</si>
  <si>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</si>
  <si>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</si>
  <si>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</si>
  <si>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</si>
  <si>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</si>
  <si>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</si>
  <si>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</si>
  <si>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</si>
  <si>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</si>
  <si>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</si>
  <si>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</si>
  <si>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</si>
  <si>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</si>
  <si>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</si>
  <si>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</si>
  <si>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</si>
  <si>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</si>
  <si>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</si>
  <si>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</si>
  <si>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</si>
  <si>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</si>
  <si>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</si>
  <si>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</si>
  <si>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</si>
  <si>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</si>
  <si>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</si>
  <si>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</si>
  <si>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</si>
  <si>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</si>
  <si>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</si>
  <si>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</si>
  <si>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</si>
  <si>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</si>
  <si>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</si>
  <si>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</si>
  <si>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</si>
  <si>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</si>
  <si>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</si>
  <si>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</si>
  <si>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</si>
  <si>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</si>
  <si>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</si>
  <si>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</si>
  <si>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</si>
  <si>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</si>
  <si>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</si>
  <si>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</si>
  <si>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</si>
  <si>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</si>
  <si>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</si>
  <si>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</si>
  <si>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</si>
  <si>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</si>
  <si>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</si>
  <si>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</si>
  <si>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</si>
  <si>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</si>
  <si>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</si>
  <si>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</si>
  <si>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</si>
  <si>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</si>
  <si>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</si>
  <si>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</si>
  <si>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</si>
  <si>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</si>
  <si>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</si>
  <si>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</si>
  <si>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</si>
  <si>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</si>
  <si>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</si>
  <si>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</si>
  <si>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</si>
  <si>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</si>
  <si>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</si>
  <si>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</si>
  <si>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</si>
  <si>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</si>
  <si>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</si>
  <si>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</si>
  <si>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</si>
  <si>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</si>
  <si>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</si>
  <si>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</si>
  <si>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</si>
  <si>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</si>
  <si>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</si>
  <si>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</si>
  <si>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</si>
  <si>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</si>
  <si>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</si>
  <si>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</si>
  <si>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</si>
  <si>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</si>
  <si>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</si>
  <si>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</si>
  <si>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</si>
  <si>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</si>
  <si>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</si>
  <si>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</si>
  <si>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</si>
  <si>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</si>
  <si>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</si>
  <si>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</si>
  <si>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</si>
  <si>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</si>
  <si>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</si>
  <si>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</si>
  <si>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</si>
  <si>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</si>
  <si>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</si>
  <si>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</si>
  <si>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</si>
  <si>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</si>
  <si>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</si>
  <si>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</si>
  <si>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</si>
  <si>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</si>
  <si>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</si>
  <si>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</si>
  <si>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</si>
  <si>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</si>
  <si>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</si>
  <si>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</si>
  <si>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</si>
  <si>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</si>
  <si>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</si>
  <si>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</si>
  <si>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</si>
  <si>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</si>
  <si>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</si>
  <si>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</si>
  <si>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</si>
  <si>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</si>
  <si>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</si>
  <si>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</si>
  <si>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</si>
  <si>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</si>
  <si>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</si>
  <si>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</si>
  <si>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</si>
  <si>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</si>
  <si>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</si>
  <si>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</si>
  <si>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</si>
  <si>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</si>
  <si>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</si>
  <si>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</si>
  <si>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</si>
  <si>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</si>
  <si>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</si>
  <si>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</si>
  <si>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</si>
  <si>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</si>
  <si>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</si>
  <si>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</si>
  <si>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</si>
  <si>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</si>
  <si>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</si>
  <si>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</si>
  <si>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</si>
  <si>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</si>
  <si>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</si>
  <si>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</si>
  <si>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</si>
  <si>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</si>
  <si>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</si>
  <si>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</si>
  <si>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</si>
  <si>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</si>
  <si>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</si>
  <si>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</si>
  <si>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</si>
  <si>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</si>
  <si>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</si>
  <si>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</si>
  <si>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</si>
  <si>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</si>
  <si>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</si>
  <si>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</si>
  <si>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</si>
  <si>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</si>
  <si>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</si>
  <si>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</si>
  <si>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</si>
  <si>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</si>
  <si>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</si>
  <si>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</si>
  <si>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</si>
  <si>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</si>
  <si>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</si>
  <si>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</si>
  <si>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</si>
  <si>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</si>
  <si>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</si>
  <si>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</si>
  <si>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</si>
  <si>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</si>
  <si>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</si>
  <si>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</si>
  <si>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</si>
  <si>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</si>
  <si>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</si>
  <si>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</si>
  <si>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</si>
  <si>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</si>
  <si>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</si>
  <si>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</si>
  <si>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</si>
  <si>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</si>
  <si>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</si>
  <si>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</si>
  <si>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</si>
  <si>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</si>
  <si>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</si>
  <si>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</si>
  <si>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</si>
  <si>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</si>
  <si>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</si>
  <si>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</si>
  <si>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</si>
  <si>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</si>
  <si>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</si>
  <si>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</si>
  <si>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</si>
  <si>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</si>
  <si>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</si>
  <si>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</si>
  <si>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</si>
  <si>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</si>
  <si>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</si>
  <si>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</si>
  <si>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</si>
  <si>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</si>
  <si>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</si>
  <si>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</si>
  <si>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</si>
  <si>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</si>
  <si>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</si>
  <si>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</si>
  <si>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</si>
  <si>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</si>
  <si>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</si>
  <si>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</si>
  <si>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</si>
  <si>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</si>
  <si>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</si>
  <si>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</si>
  <si>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</si>
  <si>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</si>
  <si>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</si>
  <si>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</si>
  <si>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</si>
  <si>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</si>
  <si>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</si>
  <si>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</si>
  <si>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</si>
  <si>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</si>
  <si>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</si>
  <si>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</si>
  <si>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</si>
  <si>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</si>
  <si>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</si>
  <si>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</si>
  <si>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</si>
  <si>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</si>
  <si>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</si>
  <si>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</si>
  <si>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</si>
  <si>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</si>
  <si>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</si>
  <si>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</si>
  <si>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</si>
  <si>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</si>
  <si>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</si>
  <si>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</si>
  <si>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</si>
  <si>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</si>
  <si>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</si>
  <si>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</si>
  <si>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</si>
  <si>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</si>
  <si>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</si>
  <si>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</si>
  <si>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</si>
  <si>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</si>
  <si>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</si>
  <si>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</si>
  <si>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</si>
  <si>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</si>
  <si>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</si>
  <si>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</si>
  <si>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</si>
  <si>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</si>
  <si>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</si>
  <si>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</si>
  <si>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</si>
  <si>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</si>
  <si>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</si>
  <si>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</si>
  <si>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</si>
  <si>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</si>
  <si>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</si>
  <si>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</si>
  <si>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</si>
  <si>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</si>
  <si>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</si>
  <si>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</si>
  <si>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</si>
  <si>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</si>
  <si>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</si>
  <si>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</si>
  <si>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</si>
  <si>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</si>
  <si>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</si>
  <si>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</si>
  <si>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</si>
  <si>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</si>
  <si>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</si>
  <si>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</si>
  <si>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</si>
  <si>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</si>
  <si>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</si>
  <si>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</si>
  <si>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</si>
  <si>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</si>
  <si>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</si>
  <si>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</si>
  <si>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</si>
  <si>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</si>
  <si>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</si>
  <si>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</si>
  <si>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</si>
  <si>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</si>
  <si>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</si>
  <si>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</si>
  <si>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</si>
  <si>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</si>
  <si>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</si>
  <si>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</si>
  <si>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</si>
  <si>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</si>
  <si>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</si>
  <si>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</si>
  <si>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</si>
  <si>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</si>
  <si>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</si>
  <si>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</si>
  <si>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</si>
  <si>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</si>
  <si>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</si>
  <si>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</si>
  <si>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</si>
  <si>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</si>
  <si>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</si>
  <si>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</si>
  <si>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</si>
  <si>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</si>
  <si>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</si>
  <si>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</si>
  <si>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</si>
  <si>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</si>
  <si>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</si>
  <si>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</si>
  <si>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</si>
  <si>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</si>
  <si>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</si>
  <si>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</si>
  <si>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</si>
  <si>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</si>
  <si>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</si>
  <si>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</si>
  <si>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</si>
  <si>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</si>
  <si>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</si>
  <si>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</si>
  <si>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</si>
  <si>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</si>
  <si>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</si>
  <si>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</si>
  <si>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</si>
  <si>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</si>
  <si>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</si>
  <si>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</si>
  <si>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</si>
  <si>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</si>
  <si>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</si>
  <si>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</si>
  <si>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</si>
  <si>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</si>
  <si>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</si>
  <si>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</si>
  <si>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</si>
  <si>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</si>
  <si>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</si>
  <si>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</si>
  <si>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</si>
  <si>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</si>
  <si>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</si>
  <si>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</si>
  <si>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</si>
  <si>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</si>
  <si>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</si>
  <si>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</si>
  <si>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</si>
  <si>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</si>
  <si>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</si>
  <si>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</si>
  <si>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</si>
  <si>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</si>
  <si>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</si>
  <si>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</si>
  <si>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</si>
  <si>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</si>
  <si>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</si>
  <si>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</si>
  <si>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</si>
  <si>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</si>
  <si>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</si>
  <si>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</si>
  <si>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</si>
  <si>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</si>
  <si>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</si>
  <si>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</si>
  <si>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</si>
  <si>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</si>
  <si>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</si>
  <si>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</si>
  <si>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</si>
  <si>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</si>
  <si>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</si>
  <si>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</si>
  <si>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</si>
  <si>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</si>
  <si>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</si>
  <si>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</si>
  <si>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</si>
  <si>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</si>
  <si>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</si>
  <si>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</si>
  <si>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</si>
  <si>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</si>
  <si>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</si>
  <si>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</si>
  <si>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</si>
  <si>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</si>
  <si>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</si>
  <si>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</si>
  <si>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</si>
  <si>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</si>
  <si>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</si>
  <si>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</si>
  <si>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</si>
  <si>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</si>
  <si>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</si>
  <si>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</si>
  <si>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</si>
  <si>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</si>
  <si>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</si>
  <si>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</si>
  <si>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</si>
  <si>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</si>
  <si>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</si>
  <si>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</si>
  <si>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</si>
  <si>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</si>
  <si>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</si>
  <si>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</si>
  <si>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</si>
  <si>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</si>
  <si>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</si>
  <si>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</si>
  <si>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</si>
  <si>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</si>
  <si>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</si>
  <si>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</si>
  <si>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</si>
  <si>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</si>
  <si>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</si>
  <si>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</si>
  <si>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</si>
  <si>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</si>
  <si>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</si>
  <si>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</si>
  <si>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</si>
  <si>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</si>
  <si>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</si>
  <si>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</si>
  <si>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</si>
  <si>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</si>
  <si>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</si>
  <si>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</si>
  <si>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</si>
  <si>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</si>
  <si>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</si>
  <si>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</si>
  <si>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</si>
  <si>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</si>
  <si>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</si>
  <si>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</si>
  <si>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</si>
  <si>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</si>
  <si>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</si>
  <si>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</si>
  <si>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</si>
  <si>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</si>
  <si>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</si>
  <si>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</si>
  <si>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</si>
  <si>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</si>
  <si>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</si>
  <si>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</si>
  <si>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</si>
  <si>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</si>
  <si>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</si>
  <si>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</si>
  <si>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</si>
  <si>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</si>
  <si>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</si>
  <si>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</si>
  <si>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</si>
  <si>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</si>
  <si>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</si>
  <si>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</si>
  <si>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</si>
  <si>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</si>
  <si>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</si>
  <si>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</si>
  <si>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</si>
  <si>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</si>
  <si>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</si>
  <si>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</si>
  <si>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</si>
  <si>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</si>
  <si>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</si>
  <si>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</si>
  <si>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</si>
  <si>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</si>
  <si>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</si>
  <si>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</si>
  <si>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</si>
  <si>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</si>
  <si>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</si>
  <si>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</si>
  <si>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</si>
  <si>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</si>
  <si>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</si>
  <si>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</si>
  <si>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</si>
  <si>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</si>
  <si>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</si>
  <si>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</si>
  <si>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</si>
  <si>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</si>
  <si>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</si>
  <si>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</si>
  <si>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</si>
  <si>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</si>
  <si>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</si>
  <si>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</si>
  <si>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</si>
  <si>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</si>
  <si>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</si>
  <si>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</si>
  <si>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</si>
  <si>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</si>
  <si>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</si>
  <si>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</si>
  <si>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</si>
  <si>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</si>
  <si>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</si>
  <si>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</si>
  <si>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</si>
  <si>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</si>
  <si>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</si>
  <si>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</si>
  <si>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</si>
  <si>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</si>
  <si>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</si>
  <si>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</si>
  <si>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</si>
  <si>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</si>
  <si>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</si>
  <si>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</si>
  <si>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</si>
  <si>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</si>
  <si>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</si>
  <si>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</si>
  <si>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</si>
  <si>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</si>
  <si>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</si>
  <si>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</si>
  <si>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</si>
  <si>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</si>
  <si>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</si>
  <si>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</si>
  <si>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</si>
  <si>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</si>
  <si>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</si>
  <si>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</si>
  <si>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</si>
  <si>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</si>
  <si>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</si>
  <si>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</si>
  <si>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</si>
  <si>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</si>
  <si>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</si>
  <si>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</si>
  <si>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</si>
  <si>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</si>
  <si>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</si>
  <si>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</si>
  <si>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</si>
  <si>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</si>
  <si>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</si>
  <si>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</si>
  <si>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</si>
  <si>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</si>
  <si>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</si>
  <si>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</si>
  <si>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</si>
  <si>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</si>
  <si>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</si>
  <si>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</si>
  <si>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</si>
  <si>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</si>
  <si>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</si>
  <si>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</si>
  <si>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</si>
  <si>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</si>
  <si>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</si>
  <si>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</si>
  <si>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</si>
  <si>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</si>
  <si>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</si>
  <si>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</si>
  <si>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</si>
  <si>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</si>
  <si>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</si>
  <si>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</si>
  <si>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</si>
  <si>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</si>
  <si>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</si>
  <si>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</si>
  <si>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</si>
  <si>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</si>
  <si>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</si>
  <si>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</si>
  <si>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</si>
  <si>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</si>
  <si>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</si>
  <si>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</si>
  <si>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</si>
  <si>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</si>
  <si>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</si>
  <si>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</si>
  <si>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</si>
  <si>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</si>
  <si>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</si>
  <si>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</si>
  <si>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</si>
  <si>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</si>
  <si>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</si>
  <si>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</si>
  <si>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</si>
  <si>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</si>
  <si>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</si>
  <si>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</si>
  <si>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</si>
  <si>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</si>
  <si>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</si>
  <si>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</si>
  <si>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</si>
  <si>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</si>
  <si>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</si>
  <si>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</si>
  <si>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</si>
  <si>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</si>
  <si>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</si>
  <si>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</si>
  <si>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</si>
  <si>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</si>
  <si>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</si>
  <si>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</si>
  <si>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</si>
  <si>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</si>
  <si>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</si>
  <si>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</si>
  <si>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</si>
  <si>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</si>
  <si>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</si>
  <si>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</si>
  <si>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</si>
  <si>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</si>
  <si>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</si>
  <si>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</si>
  <si>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</si>
  <si>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</si>
  <si>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</si>
  <si>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</si>
  <si>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</si>
  <si>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</si>
  <si>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</si>
  <si>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</si>
  <si>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</si>
  <si>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</si>
  <si>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</si>
  <si>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</si>
  <si>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</si>
  <si>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</si>
  <si>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</si>
  <si>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</si>
  <si>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</si>
  <si>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</si>
  <si>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</si>
  <si>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</si>
  <si>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</si>
  <si>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</si>
  <si>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</si>
  <si>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</si>
  <si>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</si>
  <si>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</si>
  <si>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</si>
  <si>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</si>
  <si>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</si>
  <si>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</si>
  <si>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</si>
  <si>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</si>
  <si>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</si>
  <si>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</si>
  <si>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</si>
  <si>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</si>
  <si>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</si>
  <si>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</si>
  <si>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</si>
  <si>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</si>
  <si>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</si>
  <si>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</si>
  <si>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</si>
  <si>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</si>
  <si>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</si>
  <si>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</si>
  <si>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</si>
  <si>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</si>
  <si>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</si>
  <si>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</si>
  <si>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</si>
  <si>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</si>
  <si>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</si>
  <si>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</si>
  <si>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</si>
  <si>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</si>
  <si>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</si>
  <si>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</si>
  <si>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</si>
  <si>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</si>
  <si>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</si>
  <si>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</si>
  <si>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</si>
  <si>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</si>
  <si>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</si>
  <si>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</si>
  <si>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</si>
  <si>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</si>
  <si>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</si>
  <si>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</si>
  <si>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</si>
  <si>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</si>
  <si>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</si>
  <si>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</si>
  <si>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</si>
  <si>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</si>
  <si>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</si>
  <si>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</si>
  <si>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</si>
  <si>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</si>
  <si>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</si>
  <si>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</si>
  <si>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</si>
  <si>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</si>
  <si>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</si>
  <si>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</si>
  <si>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</si>
  <si>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</si>
  <si>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</si>
  <si>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</si>
  <si>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</si>
  <si>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</si>
  <si>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</si>
  <si>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</si>
  <si>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</si>
  <si>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</si>
  <si>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</si>
  <si>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</si>
  <si>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</si>
  <si>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</si>
  <si>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</si>
  <si>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</si>
  <si>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</si>
  <si>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</si>
  <si>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</si>
  <si>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</si>
  <si>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</si>
  <si>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</si>
  <si>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</si>
  <si>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</si>
  <si>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</si>
  <si>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</si>
  <si>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</si>
  <si>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</si>
  <si>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</si>
  <si>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</si>
  <si>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</si>
  <si>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</si>
  <si>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</si>
  <si>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</si>
  <si>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</si>
  <si>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</si>
  <si>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</si>
  <si>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</si>
  <si>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</si>
  <si>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</si>
  <si>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</si>
  <si>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</si>
  <si>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</si>
  <si>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</si>
  <si>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</si>
  <si>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</si>
  <si>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</si>
  <si>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</si>
  <si>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</si>
  <si>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</si>
  <si>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</si>
  <si>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</si>
  <si>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</si>
  <si>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</si>
  <si>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</si>
  <si>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</si>
  <si>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</si>
  <si>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</si>
  <si>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</si>
  <si>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</si>
  <si>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</si>
  <si>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</si>
  <si>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</si>
  <si>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</si>
  <si>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</si>
  <si>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</si>
  <si>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</si>
  <si>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</si>
  <si>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</si>
  <si>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</si>
  <si>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</si>
  <si>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</si>
  <si>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</si>
  <si>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</si>
  <si>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</si>
  <si>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</si>
  <si>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</si>
  <si>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</si>
  <si>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</si>
  <si>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</si>
  <si>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</si>
  <si>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</si>
  <si>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</si>
  <si>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</si>
  <si>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</si>
  <si>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</si>
  <si>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</si>
  <si>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</si>
  <si>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</si>
  <si>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</si>
  <si>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</si>
  <si>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</si>
  <si>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</si>
  <si>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</si>
  <si>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</si>
  <si>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</si>
  <si>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</si>
  <si>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</si>
  <si>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</si>
  <si>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</si>
  <si>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</si>
  <si>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</si>
  <si>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</si>
  <si>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</si>
  <si>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</si>
  <si>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</si>
  <si>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</si>
  <si>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</si>
  <si>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</si>
  <si>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</si>
  <si>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</si>
  <si>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</si>
  <si>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</si>
  <si>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</si>
  <si>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</si>
  <si>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</si>
  <si>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</si>
  <si>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</si>
  <si>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</si>
  <si>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</si>
  <si>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</si>
  <si>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</si>
  <si>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</si>
  <si>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</si>
  <si>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</si>
  <si>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</si>
  <si>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</si>
  <si>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</si>
  <si>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</si>
  <si>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</si>
  <si>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</si>
  <si>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</si>
  <si>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</si>
  <si>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</si>
  <si>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</si>
  <si>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</si>
  <si>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</si>
  <si>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</si>
  <si>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</si>
  <si>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</si>
  <si>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</si>
  <si>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</si>
  <si>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</si>
  <si>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</si>
  <si>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</si>
  <si>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</si>
  <si>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</si>
  <si>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</si>
  <si>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</si>
  <si>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</si>
  <si>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</si>
  <si>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</si>
  <si>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</si>
  <si>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</si>
  <si>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</si>
  <si>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</si>
  <si>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</si>
  <si>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</si>
  <si>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</si>
  <si>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</si>
  <si>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</si>
  <si>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</si>
  <si>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</si>
  <si>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</si>
  <si>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</si>
  <si>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</si>
  <si>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</si>
  <si>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</si>
  <si>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</si>
  <si>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</si>
  <si>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</si>
  <si>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</si>
  <si>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</si>
  <si>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</si>
  <si>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</si>
  <si>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</si>
  <si>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</si>
  <si>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</si>
  <si>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</si>
  <si>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</si>
  <si>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</si>
  <si>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</si>
  <si>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</si>
  <si>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</si>
  <si>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</si>
  <si>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</si>
  <si>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</si>
  <si>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</si>
  <si>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</si>
  <si>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</si>
  <si>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</si>
  <si>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</si>
  <si>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</si>
  <si>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</si>
  <si>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</si>
  <si>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</si>
  <si>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</si>
  <si>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</si>
  <si>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</si>
  <si>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</si>
  <si>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</si>
  <si>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</si>
  <si>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</si>
  <si>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</si>
  <si>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</si>
  <si>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</si>
  <si>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</si>
  <si>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</si>
  <si>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</si>
  <si>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</si>
  <si>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</si>
  <si>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</si>
  <si>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</si>
  <si>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</si>
  <si>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</si>
  <si>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</si>
  <si>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</si>
  <si>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</si>
  <si>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</si>
  <si>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</si>
  <si>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</si>
  <si>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</si>
  <si>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</si>
  <si>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</si>
  <si>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</si>
  <si>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</si>
  <si>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</si>
  <si>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</si>
  <si>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</si>
  <si>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</si>
  <si>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</si>
  <si>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</si>
  <si>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</si>
  <si>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</si>
  <si>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</si>
  <si>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</si>
  <si>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</si>
  <si>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</si>
  <si>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</si>
  <si>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</si>
  <si>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</si>
  <si>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</si>
  <si>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</si>
  <si>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</si>
  <si>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</si>
  <si>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</si>
  <si>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</si>
  <si>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</si>
  <si>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</si>
  <si>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</si>
  <si>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</si>
  <si>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</si>
  <si>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</si>
  <si>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</si>
  <si>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</si>
  <si>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</si>
  <si>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</si>
  <si>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</si>
  <si>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</si>
  <si>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</si>
  <si>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</si>
  <si>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</si>
  <si>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</si>
  <si>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</si>
  <si>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</si>
  <si>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</si>
  <si>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</si>
  <si>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</si>
  <si>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</si>
  <si>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</si>
  <si>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</si>
  <si>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</si>
  <si>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</si>
  <si>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</si>
  <si>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</si>
  <si>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</si>
  <si>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</si>
  <si>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</si>
  <si>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</si>
  <si>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</si>
  <si>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</si>
  <si>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</si>
  <si>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</si>
  <si>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</si>
  <si>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</si>
  <si>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</si>
  <si>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</si>
  <si>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</si>
  <si>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</si>
  <si>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</si>
  <si>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</si>
  <si>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</si>
  <si>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</si>
  <si>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</si>
  <si>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</si>
  <si>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</si>
  <si>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</si>
  <si>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</si>
  <si>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</si>
  <si>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</si>
  <si>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</si>
  <si>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</si>
  <si>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</si>
  <si>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</si>
  <si>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</si>
  <si>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</si>
  <si>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</si>
  <si>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</si>
  <si>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</si>
  <si>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</si>
  <si>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</si>
  <si>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</si>
  <si>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</si>
  <si>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</si>
  <si>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</si>
  <si>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</si>
  <si>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</si>
  <si>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</si>
  <si>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</si>
  <si>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</si>
  <si>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</si>
  <si>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</si>
  <si>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</si>
  <si>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</si>
  <si>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</si>
  <si>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</si>
  <si>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</si>
  <si>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</si>
  <si>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</si>
  <si>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</si>
  <si>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</si>
  <si>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</si>
  <si>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</si>
  <si>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</si>
  <si>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</si>
  <si>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</si>
  <si>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</si>
  <si>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</si>
  <si>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</si>
  <si>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</si>
  <si>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</si>
  <si>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</si>
  <si>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</si>
  <si>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</si>
  <si>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</si>
  <si>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</si>
  <si>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</si>
  <si>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</si>
  <si>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</si>
  <si>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</si>
  <si>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</si>
  <si>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</si>
  <si>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</si>
  <si>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</si>
  <si>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</si>
  <si>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</si>
  <si>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</si>
  <si>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</si>
  <si>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</si>
  <si>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</si>
  <si>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</si>
  <si>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</si>
  <si>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</si>
  <si>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</si>
  <si>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</si>
  <si>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</si>
  <si>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</si>
  <si>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</si>
  <si>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</si>
  <si>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</si>
  <si>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</si>
  <si>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</si>
  <si>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</si>
  <si>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</si>
  <si>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</si>
  <si>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</si>
  <si>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</si>
  <si>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</si>
  <si>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</si>
  <si>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</si>
  <si>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</si>
  <si>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</si>
  <si>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</si>
  <si>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</si>
  <si>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</si>
  <si>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</si>
  <si>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</si>
  <si>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</si>
  <si>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</si>
  <si>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</si>
  <si>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</si>
  <si>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</si>
  <si>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</si>
  <si>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</si>
  <si>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</si>
  <si>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</si>
  <si>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</si>
  <si>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</si>
  <si>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</si>
  <si>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</si>
  <si>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</si>
  <si>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</si>
  <si>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</si>
  <si>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</si>
  <si>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</si>
  <si>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</si>
  <si>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</si>
  <si>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</si>
  <si>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</si>
  <si>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</si>
  <si>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</si>
  <si>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</si>
  <si>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</si>
  <si>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</si>
  <si>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</si>
  <si>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</si>
  <si>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</si>
  <si>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</si>
  <si>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</si>
  <si>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</si>
  <si>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</si>
  <si>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</si>
  <si>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</si>
  <si>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</si>
  <si>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</si>
  <si>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</si>
  <si>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</si>
  <si>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</si>
  <si>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</si>
  <si>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</si>
  <si>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</si>
  <si>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</si>
  <si>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</si>
  <si>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</si>
  <si>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</si>
  <si>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</si>
  <si>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</si>
  <si>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</si>
  <si>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</si>
  <si>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</si>
  <si>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</si>
  <si>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</si>
  <si>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</si>
  <si>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</si>
  <si>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</si>
  <si>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</si>
  <si>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</si>
  <si>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</si>
  <si>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</si>
  <si>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</si>
  <si>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</si>
  <si>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</si>
  <si>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</si>
  <si>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</si>
  <si>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</si>
  <si>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</si>
  <si>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</si>
  <si>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</si>
  <si>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</si>
  <si>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</si>
  <si>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</si>
  <si>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</si>
  <si>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</si>
  <si>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</si>
  <si>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</si>
  <si>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</si>
  <si>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</si>
  <si>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</si>
  <si>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</si>
  <si>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</si>
  <si>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</si>
  <si>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</si>
  <si>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</si>
  <si>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</si>
  <si>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</si>
  <si>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</si>
  <si>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</si>
  <si>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</si>
  <si>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</si>
  <si>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</si>
  <si>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</si>
  <si>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</si>
  <si>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</si>
  <si>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</si>
  <si>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</si>
  <si>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</si>
  <si>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</si>
  <si>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</si>
  <si>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</si>
  <si>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</si>
  <si>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</si>
  <si>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</si>
  <si>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</si>
  <si>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</si>
  <si>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</si>
  <si>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</si>
  <si>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</si>
  <si>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</si>
  <si>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</si>
  <si>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</si>
  <si>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</si>
  <si>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</si>
  <si>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</si>
  <si>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</si>
  <si>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</si>
  <si>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</si>
  <si>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</si>
  <si>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</si>
  <si>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</si>
  <si>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</si>
  <si>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</si>
  <si>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</si>
  <si>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</si>
  <si>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</si>
  <si>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</si>
  <si>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</si>
  <si>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</si>
  <si>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</si>
  <si>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</si>
  <si>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</si>
  <si>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</si>
  <si>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</si>
  <si>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</si>
  <si>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</si>
  <si>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</si>
  <si>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</si>
  <si>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</si>
  <si>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</si>
  <si>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</si>
  <si>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</si>
  <si>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</si>
  <si>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</si>
  <si>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</si>
  <si>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</si>
  <si>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</si>
  <si>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</si>
  <si>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</si>
  <si>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</si>
  <si>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</si>
  <si>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</si>
  <si>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</si>
  <si>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</si>
  <si>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</si>
  <si>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</si>
  <si>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</si>
  <si>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</si>
  <si>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</si>
  <si>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</si>
  <si>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</si>
  <si>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</si>
  <si>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</si>
  <si>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</si>
  <si>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</si>
  <si>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</si>
  <si>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</si>
  <si>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</si>
  <si>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</si>
  <si>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</si>
  <si>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</si>
  <si>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</si>
  <si>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</si>
  <si>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</si>
  <si>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</si>
  <si>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</si>
  <si>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</si>
  <si>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</si>
  <si>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</si>
  <si>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</si>
  <si>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</si>
  <si>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</si>
  <si>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</si>
  <si>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</si>
  <si>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</si>
  <si>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</si>
  <si>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</si>
  <si>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</si>
  <si>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</si>
  <si>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</si>
  <si>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</si>
  <si>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</si>
  <si>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</si>
  <si>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</si>
  <si>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</si>
  <si>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</si>
  <si>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</si>
  <si>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</si>
  <si>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</si>
  <si>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</si>
  <si>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</si>
  <si>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</si>
  <si>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</si>
  <si>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</si>
  <si>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</si>
  <si>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</si>
  <si>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</si>
  <si>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</si>
  <si>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</si>
  <si>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</si>
  <si>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</si>
  <si>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</si>
  <si>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</si>
  <si>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</si>
  <si>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</si>
  <si>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</si>
  <si>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</si>
  <si>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</si>
  <si>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</si>
  <si>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</si>
  <si>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</si>
  <si>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</si>
  <si>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</si>
  <si>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</si>
  <si>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</si>
  <si>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</si>
  <si>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</si>
  <si>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</si>
  <si>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</si>
  <si>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</si>
  <si>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</si>
  <si>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</si>
  <si>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</si>
  <si>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</si>
  <si>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</si>
  <si>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</si>
  <si>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</si>
  <si>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</si>
  <si>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</si>
  <si>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</si>
  <si>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</si>
  <si>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</si>
  <si>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</si>
  <si>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</si>
  <si>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</si>
  <si>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</si>
  <si>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</si>
  <si>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</si>
  <si>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</si>
  <si>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</si>
  <si>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</si>
  <si>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</si>
  <si>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</si>
  <si>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</si>
  <si>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</si>
  <si>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</si>
  <si>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</si>
  <si>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</si>
  <si>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</si>
  <si>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</si>
  <si>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</si>
  <si>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</si>
  <si>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</si>
  <si>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</si>
  <si>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</si>
  <si>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</si>
  <si>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</si>
  <si>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</si>
  <si>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</si>
  <si>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</si>
  <si>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</si>
  <si>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</si>
  <si>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</si>
  <si>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</si>
  <si>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</si>
  <si>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</si>
  <si>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</si>
  <si>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</si>
  <si>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</si>
  <si>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</si>
  <si>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</si>
  <si>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</si>
  <si>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</si>
  <si>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</si>
  <si>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</si>
  <si>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</si>
  <si>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</si>
  <si>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</si>
  <si>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</si>
  <si>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</si>
  <si>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</si>
  <si>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</si>
  <si>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</si>
  <si>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</si>
  <si>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</si>
  <si>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</si>
  <si>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</si>
  <si>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</si>
  <si>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</si>
  <si>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</si>
  <si>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</si>
  <si>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</si>
  <si>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</si>
  <si>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</si>
  <si>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</si>
  <si>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</si>
  <si>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</si>
  <si>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</si>
  <si>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</si>
  <si>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</si>
  <si>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</si>
  <si>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</si>
  <si>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</si>
  <si>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</si>
  <si>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</si>
  <si>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</si>
  <si>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</si>
  <si>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</si>
  <si>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</si>
  <si>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</si>
  <si>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</si>
  <si>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</si>
  <si>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</si>
  <si>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</si>
  <si>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</si>
  <si>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</si>
  <si>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</si>
  <si>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</si>
  <si>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</si>
  <si>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</si>
  <si>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</si>
  <si>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</si>
  <si>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</si>
  <si>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</si>
  <si>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</si>
  <si>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</si>
  <si>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</si>
  <si>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</si>
  <si>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</si>
  <si>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</si>
  <si>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</si>
  <si>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</si>
  <si>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</si>
  <si>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</si>
  <si>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</si>
  <si>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</si>
  <si>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</si>
  <si>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</si>
  <si>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</si>
  <si>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</si>
  <si>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</si>
  <si>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</si>
  <si>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</si>
  <si>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</si>
  <si>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</si>
  <si>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</si>
  <si>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</si>
  <si>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</si>
  <si>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</si>
  <si>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</si>
  <si>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</si>
  <si>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</si>
  <si>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</si>
  <si>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</si>
  <si>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</si>
  <si>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</si>
  <si>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</si>
  <si>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</si>
  <si>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</si>
  <si>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</si>
  <si>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</si>
  <si>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</si>
  <si>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</si>
  <si>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</si>
  <si>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</si>
  <si>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</si>
  <si>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</si>
  <si>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</si>
  <si>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</si>
  <si>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</si>
  <si>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</si>
  <si>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</si>
  <si>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</si>
  <si>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</si>
  <si>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</si>
  <si>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</si>
  <si>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</si>
  <si>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</si>
  <si>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</si>
  <si>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</si>
  <si>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</si>
  <si>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</si>
  <si>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</si>
  <si>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</si>
  <si>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</si>
  <si>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</si>
  <si>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</si>
  <si>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</si>
  <si>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</si>
  <si>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</si>
  <si>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</si>
  <si>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</si>
  <si>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</si>
  <si>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</si>
  <si>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</si>
  <si>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</si>
  <si>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</si>
  <si>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</si>
  <si>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</si>
  <si>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</si>
  <si>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</si>
  <si>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</si>
  <si>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</si>
  <si>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</si>
  <si>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</si>
  <si>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</si>
  <si>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</si>
  <si>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</si>
  <si>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</si>
  <si>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</si>
  <si>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</si>
  <si>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</si>
  <si>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</si>
  <si>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</si>
  <si>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</si>
  <si>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</si>
  <si>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</si>
  <si>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</si>
  <si>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</si>
  <si>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</si>
  <si>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</si>
  <si>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</si>
  <si>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</si>
  <si>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</si>
  <si>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</si>
  <si>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</si>
  <si>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</si>
  <si>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</si>
  <si>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</si>
  <si>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</si>
  <si>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</si>
  <si>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</si>
  <si>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</si>
  <si>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</si>
  <si>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</si>
  <si>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</si>
  <si>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</si>
  <si>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</si>
  <si>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</si>
  <si>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</si>
  <si>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</si>
  <si>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</si>
  <si>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</si>
  <si>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</si>
  <si>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</si>
  <si>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</si>
  <si>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</si>
  <si>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</si>
  <si>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</si>
  <si>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</si>
  <si>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</si>
  <si>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</si>
  <si>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</si>
  <si>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</si>
  <si>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</si>
  <si>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</si>
  <si>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</si>
  <si>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</si>
  <si>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</si>
  <si>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</si>
  <si>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</si>
  <si>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</si>
  <si>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</si>
  <si>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</si>
  <si>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</si>
  <si>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</si>
  <si>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</si>
  <si>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</si>
  <si>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</si>
  <si>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</si>
  <si>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</si>
  <si>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</si>
  <si>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</si>
  <si>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</si>
  <si>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</si>
  <si>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</si>
  <si>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</si>
  <si>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</si>
  <si>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</si>
  <si>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</si>
  <si>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</si>
  <si>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</si>
  <si>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</si>
  <si>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</si>
  <si>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</si>
  <si>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</si>
  <si>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</si>
  <si>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</si>
  <si>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</si>
  <si>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</si>
  <si>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</si>
  <si>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</si>
  <si>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</si>
  <si>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</si>
  <si>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</si>
  <si>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</si>
  <si>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</si>
  <si>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</si>
  <si>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</si>
  <si>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</si>
  <si>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</si>
  <si>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</si>
  <si>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</si>
  <si>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</si>
  <si>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</si>
  <si>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</si>
  <si>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</si>
  <si>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</si>
  <si>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</si>
  <si>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</si>
  <si>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</si>
  <si>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</si>
  <si>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</si>
  <si>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</si>
  <si>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</si>
  <si>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</si>
  <si>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</si>
  <si>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</si>
  <si>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</si>
  <si>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</si>
  <si>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</si>
  <si>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</si>
  <si>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</si>
  <si>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</si>
  <si>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</si>
  <si>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</si>
  <si>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</si>
  <si>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</si>
  <si>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</si>
  <si>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</si>
  <si>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</si>
  <si>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</si>
  <si>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</si>
  <si>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</si>
  <si>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</si>
  <si>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</si>
  <si>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</si>
  <si>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</si>
  <si>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</si>
  <si>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</si>
  <si>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</si>
  <si>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</si>
  <si>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</si>
  <si>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</si>
  <si>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</si>
  <si>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</si>
  <si>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</si>
  <si>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</si>
  <si>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</si>
  <si>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</si>
  <si>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</si>
  <si>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</si>
  <si>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</si>
  <si>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</si>
  <si>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</si>
  <si>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</si>
  <si>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</si>
  <si>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</si>
  <si>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</si>
  <si>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</si>
  <si>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</si>
  <si>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</si>
  <si>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</si>
  <si>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</si>
  <si>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</si>
  <si>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</si>
  <si>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</si>
  <si>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</si>
  <si>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</si>
  <si>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</si>
  <si>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</si>
  <si>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</si>
  <si>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</si>
  <si>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</si>
  <si>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</si>
  <si>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</si>
  <si>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</si>
  <si>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</si>
  <si>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</si>
  <si>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</si>
  <si>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</si>
  <si>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</si>
  <si>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</si>
  <si>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</si>
  <si>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</si>
  <si>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</si>
  <si>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</si>
  <si>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</si>
  <si>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</si>
  <si>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</si>
  <si>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</si>
  <si>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</si>
  <si>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</si>
  <si>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</si>
  <si>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</si>
  <si>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</si>
  <si>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</si>
  <si>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</si>
  <si>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</si>
  <si>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</si>
  <si>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</si>
  <si>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</si>
  <si>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</si>
  <si>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</si>
  <si>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</si>
  <si>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</si>
  <si>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</si>
  <si>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</si>
  <si>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</si>
  <si>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</si>
  <si>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</si>
  <si>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</si>
  <si>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</si>
  <si>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</si>
  <si>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</si>
  <si>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</si>
  <si>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</si>
  <si>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</si>
  <si>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</si>
  <si>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</si>
  <si>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</si>
  <si>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</si>
  <si>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</si>
  <si>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</si>
  <si>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</si>
  <si>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</si>
  <si>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</si>
  <si>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</si>
  <si>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</si>
  <si>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</si>
  <si>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</si>
  <si>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</si>
  <si>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</si>
  <si>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</si>
  <si>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</si>
  <si>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</si>
  <si>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</si>
  <si>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</si>
  <si>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</si>
  <si>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</si>
  <si>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</si>
  <si>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</si>
  <si>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</si>
  <si>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</si>
  <si>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</si>
  <si>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</si>
  <si>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</si>
  <si>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</si>
  <si>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</si>
  <si>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</si>
  <si>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</si>
  <si>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</si>
  <si>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</si>
  <si>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</si>
  <si>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</si>
  <si>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</si>
  <si>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</si>
  <si>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</si>
  <si>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</si>
  <si>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</si>
  <si>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</si>
  <si>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</si>
  <si>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</si>
  <si>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</si>
  <si>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</si>
  <si>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</si>
  <si>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</si>
  <si>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</si>
  <si>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</si>
  <si>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</si>
  <si>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</si>
  <si>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</si>
  <si>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</si>
  <si>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</si>
  <si>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</si>
  <si>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</si>
  <si>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</si>
  <si>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</si>
  <si>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</si>
  <si>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</si>
  <si>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</si>
  <si>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</si>
  <si>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</si>
  <si>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</si>
  <si>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</si>
  <si>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</si>
  <si>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</si>
  <si>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</si>
  <si>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</si>
  <si>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</si>
  <si>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</si>
  <si>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</si>
  <si>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</si>
  <si>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</si>
  <si>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</si>
  <si>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</si>
  <si>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</si>
  <si>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</si>
  <si>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</si>
  <si>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</si>
  <si>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</si>
  <si>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</si>
  <si>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</si>
  <si>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</si>
  <si>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</si>
  <si>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</si>
  <si>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</si>
  <si>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</si>
  <si>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</si>
  <si>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</si>
  <si>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</si>
  <si>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</si>
  <si>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</si>
  <si>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</si>
  <si>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</si>
  <si>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</si>
  <si>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</si>
  <si>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</si>
  <si>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</si>
  <si>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</si>
  <si>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</si>
  <si>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</si>
  <si>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</si>
  <si>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</si>
  <si>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</si>
  <si>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</si>
  <si>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</si>
  <si>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</si>
  <si>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</si>
  <si>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</si>
  <si>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</si>
  <si>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</si>
  <si>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</si>
  <si>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</si>
  <si>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</si>
  <si>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</si>
  <si>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</si>
  <si>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</si>
  <si>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</si>
  <si>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</si>
  <si>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</si>
  <si>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</si>
  <si>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</si>
  <si>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</si>
  <si>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</si>
  <si>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</si>
  <si>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</si>
  <si>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</si>
  <si>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</si>
  <si>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</si>
  <si>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</si>
  <si>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</si>
  <si>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</si>
  <si>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</si>
  <si>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</si>
  <si>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</si>
  <si>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</si>
  <si>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</si>
  <si>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</si>
  <si>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</si>
  <si>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</si>
  <si>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</si>
  <si>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</si>
  <si>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</si>
  <si>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</si>
  <si>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</si>
  <si>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</si>
  <si>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</si>
  <si>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</si>
  <si>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</si>
  <si>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</si>
  <si>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</si>
  <si>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</si>
  <si>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</si>
  <si>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</si>
  <si>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</si>
  <si>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</si>
  <si>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</si>
  <si>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</si>
  <si>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</si>
  <si>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</si>
  <si>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</si>
  <si>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</si>
  <si>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</si>
  <si>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</si>
  <si>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</si>
  <si>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</si>
  <si>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</si>
  <si>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</si>
  <si>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</si>
  <si>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</si>
  <si>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</si>
  <si>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</si>
  <si>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</si>
  <si>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</si>
  <si>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</si>
  <si>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</si>
  <si>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</si>
  <si>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</si>
  <si>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</si>
  <si>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</si>
  <si>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</si>
  <si>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</si>
  <si>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</si>
  <si>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</si>
  <si>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</si>
  <si>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</si>
  <si>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</si>
  <si>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</si>
  <si>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</si>
  <si>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</si>
  <si>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</si>
  <si>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</si>
  <si>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</si>
  <si>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</si>
  <si>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</si>
  <si>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</si>
  <si>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</si>
  <si>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</si>
  <si>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</si>
  <si>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</si>
  <si>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</si>
  <si>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</si>
  <si>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</si>
  <si>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</si>
  <si>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</si>
  <si>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</si>
  <si>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</si>
  <si>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</si>
  <si>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</si>
  <si>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</si>
  <si>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</si>
  <si>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</si>
  <si>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</si>
  <si>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</si>
  <si>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</si>
  <si>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</si>
  <si>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</si>
  <si>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</si>
  <si>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</si>
  <si>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</si>
  <si>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</si>
  <si>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</si>
  <si>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</si>
  <si>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</si>
  <si>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</si>
  <si>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</si>
  <si>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</si>
  <si>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</si>
  <si>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</si>
  <si>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</si>
  <si>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</si>
  <si>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</si>
  <si>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</si>
  <si>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</si>
  <si>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</si>
  <si>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</si>
  <si>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</si>
  <si>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</si>
  <si>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</si>
  <si>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</si>
  <si>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</si>
  <si>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</si>
  <si>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</si>
  <si>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</si>
  <si>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</si>
  <si>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</si>
  <si>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</si>
  <si>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</si>
  <si>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</si>
  <si>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</si>
  <si>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</si>
  <si>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</si>
  <si>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</si>
  <si>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</si>
  <si>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</si>
  <si>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</si>
  <si>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</si>
  <si>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</si>
  <si>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</si>
  <si>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</si>
  <si>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</si>
  <si>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</si>
  <si>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</si>
  <si>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</si>
  <si>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</si>
  <si>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</si>
  <si>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</si>
  <si>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</si>
  <si>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</si>
  <si>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</si>
  <si>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</si>
  <si>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</si>
  <si>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</si>
  <si>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</si>
  <si>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</si>
  <si>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</si>
  <si>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</si>
  <si>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</si>
  <si>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</si>
  <si>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</si>
  <si>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</si>
  <si>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</si>
  <si>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</si>
  <si>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</si>
  <si>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</si>
  <si>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</si>
  <si>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</si>
  <si>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</si>
  <si>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</si>
  <si>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</si>
  <si>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</si>
  <si>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</si>
  <si>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</si>
  <si>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</si>
  <si>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</si>
  <si>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</si>
  <si>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</si>
  <si>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</si>
  <si>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</si>
  <si>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</si>
  <si>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</si>
  <si>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</si>
  <si>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</si>
  <si>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</si>
  <si>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</si>
  <si>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</si>
  <si>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</si>
  <si>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</si>
  <si>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</si>
  <si>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</si>
  <si>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</si>
  <si>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</si>
  <si>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</si>
  <si>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</si>
  <si>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</si>
  <si>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</si>
  <si>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</si>
  <si>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</si>
  <si>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</si>
  <si>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</si>
  <si>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</si>
  <si>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</si>
  <si>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</si>
  <si>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</si>
  <si>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</si>
  <si>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</si>
  <si>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</si>
  <si>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</si>
  <si>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</si>
  <si>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</si>
  <si>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</si>
  <si>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</si>
  <si>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</si>
  <si>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</si>
  <si>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</si>
  <si>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</si>
  <si>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</si>
  <si>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</si>
  <si>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</si>
  <si>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</si>
  <si>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</si>
  <si>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</si>
  <si>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</si>
  <si>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</si>
  <si>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</si>
  <si>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</si>
  <si>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</si>
  <si>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</si>
  <si>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</si>
  <si>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</si>
  <si>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</si>
  <si>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</si>
  <si>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</si>
  <si>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</si>
  <si>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</si>
  <si>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</si>
  <si>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</si>
  <si>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</si>
  <si>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</si>
  <si>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</si>
  <si>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</si>
  <si>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</si>
  <si>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</si>
  <si>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</si>
  <si>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</si>
  <si>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</si>
  <si>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</si>
  <si>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</si>
  <si>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</si>
  <si>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</si>
  <si>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</si>
  <si>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</si>
  <si>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</si>
  <si>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</si>
  <si>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</si>
  <si>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</si>
  <si>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</si>
  <si>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</si>
  <si>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</si>
  <si>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</si>
  <si>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</si>
  <si>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</si>
  <si>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</si>
  <si>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</si>
  <si>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</si>
  <si>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</si>
  <si>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</si>
  <si>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</si>
  <si>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</si>
  <si>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</si>
  <si>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</si>
  <si>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</si>
  <si>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</si>
  <si>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</si>
  <si>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</si>
  <si>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</si>
  <si>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</si>
  <si>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</si>
  <si>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</si>
  <si>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</si>
  <si>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</si>
  <si>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</si>
  <si>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</si>
  <si>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</si>
  <si>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</si>
  <si>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</si>
  <si>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</si>
  <si>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</si>
  <si>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</si>
  <si>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</si>
  <si>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</si>
  <si>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</si>
  <si>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</si>
  <si>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</si>
  <si>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</si>
  <si>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</si>
  <si>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</si>
  <si>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</si>
  <si>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</si>
  <si>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</si>
  <si>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</si>
  <si>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</si>
  <si>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</si>
  <si>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</si>
  <si>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</si>
  <si>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</si>
  <si>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</si>
  <si>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</si>
  <si>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</si>
  <si>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</si>
  <si>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</si>
  <si>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</si>
  <si>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</si>
  <si>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</si>
  <si>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</si>
  <si>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</si>
  <si>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</si>
  <si>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</si>
  <si>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</si>
  <si>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</si>
  <si>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</si>
  <si>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</si>
  <si>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</si>
  <si>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</si>
  <si>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</si>
  <si>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</si>
  <si>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</si>
  <si>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</si>
  <si>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</si>
  <si>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</si>
  <si>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</si>
  <si>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</si>
  <si>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</si>
  <si>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</si>
  <si>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</si>
  <si>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</si>
  <si>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</si>
  <si>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</si>
  <si>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</si>
  <si>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</si>
  <si>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</si>
  <si>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</si>
  <si>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</si>
  <si>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</si>
  <si>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</si>
  <si>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</si>
  <si>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</si>
  <si>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</si>
  <si>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</si>
  <si>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</si>
  <si>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</si>
  <si>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</si>
  <si>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</si>
  <si>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</si>
  <si>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</si>
  <si>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</si>
  <si>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</si>
  <si>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</si>
  <si>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</si>
  <si>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</si>
  <si>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</si>
  <si>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</si>
  <si>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</si>
  <si>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</si>
  <si>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</si>
  <si>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</si>
  <si>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</si>
  <si>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</si>
  <si>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</si>
  <si>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</si>
  <si>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</si>
  <si>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</si>
  <si>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</si>
  <si>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</si>
  <si>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</si>
  <si>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</si>
  <si>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</si>
  <si>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</si>
  <si>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</si>
  <si>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</si>
  <si>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</si>
  <si>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</si>
  <si>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</si>
  <si>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</si>
  <si>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</si>
  <si>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</si>
  <si>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</si>
  <si>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</si>
  <si>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</si>
  <si>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</si>
  <si>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</si>
  <si>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</si>
  <si>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</si>
  <si>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</si>
  <si>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</si>
  <si>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</si>
  <si>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</si>
  <si>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</si>
  <si>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</si>
  <si>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</si>
  <si>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</si>
  <si>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</si>
  <si>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</si>
  <si>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</si>
  <si>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</si>
  <si>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</si>
  <si>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</si>
  <si>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</si>
  <si>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</si>
  <si>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</si>
  <si>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</si>
  <si>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</si>
  <si>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</si>
  <si>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</si>
  <si>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</si>
  <si>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</si>
  <si>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</si>
  <si>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</si>
  <si>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</si>
  <si>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</si>
  <si>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</si>
  <si>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</si>
  <si>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</si>
  <si>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</si>
  <si>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</si>
  <si>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</si>
  <si>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</si>
  <si>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</si>
  <si>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</si>
  <si>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</si>
  <si>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</si>
  <si>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</si>
  <si>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</si>
  <si>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</si>
  <si>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</si>
  <si>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</si>
  <si>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</si>
  <si>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</si>
  <si>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</si>
  <si>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</si>
  <si>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</si>
  <si>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</si>
  <si>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</si>
  <si>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</si>
  <si>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</si>
  <si>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</si>
  <si>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</si>
  <si>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</si>
  <si>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</si>
  <si>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</si>
  <si>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</si>
  <si>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</si>
  <si>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</si>
  <si>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</si>
  <si>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</si>
  <si>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</si>
  <si>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</si>
  <si>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</si>
  <si>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</si>
  <si>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</si>
  <si>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</si>
  <si>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</si>
  <si>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</si>
  <si>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</si>
  <si>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</si>
  <si>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</si>
  <si>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</si>
  <si>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</si>
  <si>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</si>
  <si>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</si>
  <si>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</si>
  <si>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</si>
  <si>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</si>
  <si>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</si>
  <si>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</si>
  <si>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</si>
  <si>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</si>
  <si>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</si>
  <si>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</si>
  <si>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</si>
  <si>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</si>
  <si>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</si>
  <si>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</si>
  <si>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</si>
  <si>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</si>
  <si>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</si>
  <si>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</si>
  <si>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</si>
  <si>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</si>
  <si>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</si>
  <si>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</si>
  <si>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</si>
  <si>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</si>
  <si>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</si>
  <si>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</si>
  <si>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</si>
  <si>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</si>
  <si>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</si>
  <si>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</si>
  <si>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</si>
  <si>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</si>
  <si>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</si>
  <si>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</si>
  <si>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</si>
  <si>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</si>
  <si>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</si>
  <si>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</si>
  <si>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</si>
  <si>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</si>
  <si>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</si>
  <si>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</si>
  <si>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</si>
  <si>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</si>
  <si>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</si>
  <si>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</si>
  <si>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</si>
  <si>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</si>
  <si>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</si>
  <si>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</si>
  <si>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</si>
  <si>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</si>
  <si>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</si>
  <si>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</si>
  <si>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</si>
  <si>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</si>
  <si>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</si>
  <si>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</si>
  <si>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</si>
  <si>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</si>
  <si>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</si>
  <si>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</si>
  <si>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</si>
  <si>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</si>
  <si>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</si>
  <si>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</si>
  <si>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</si>
  <si>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</si>
  <si>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</si>
  <si>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</si>
  <si>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</si>
  <si>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</si>
  <si>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</si>
  <si>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</si>
  <si>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</si>
  <si>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</si>
  <si>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</si>
  <si>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</si>
  <si>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</si>
  <si>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</si>
  <si>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</si>
  <si>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</si>
  <si>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</si>
  <si>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</si>
  <si>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</si>
  <si>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</si>
  <si>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</si>
  <si>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</si>
  <si>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</si>
  <si>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</si>
  <si>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</si>
  <si>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</si>
  <si>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</si>
  <si>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</si>
  <si>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</si>
  <si>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</si>
  <si>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</si>
  <si>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</si>
  <si>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</si>
  <si>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</si>
  <si>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</si>
  <si>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</si>
  <si>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</si>
  <si>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</si>
  <si>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</si>
  <si>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</si>
  <si>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</si>
  <si>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</si>
  <si>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</si>
  <si>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</si>
  <si>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</si>
  <si>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</si>
  <si>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</si>
  <si>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</si>
  <si>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</si>
  <si>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</si>
  <si>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</si>
  <si>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</si>
  <si>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</si>
  <si>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</si>
  <si>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</si>
  <si>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</si>
  <si>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</si>
  <si>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</si>
  <si>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</si>
  <si>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</si>
  <si>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</si>
  <si>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</si>
  <si>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</si>
  <si>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</si>
  <si>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</si>
  <si>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</si>
  <si>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</si>
  <si>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</si>
  <si>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</si>
  <si>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</si>
  <si>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</si>
  <si>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</si>
  <si>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</si>
  <si>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</si>
  <si>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</si>
  <si>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</si>
  <si>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</si>
  <si>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</si>
  <si>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</si>
  <si>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</si>
  <si>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</si>
  <si>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</si>
  <si>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</si>
  <si>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</si>
  <si>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</si>
  <si>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</si>
  <si>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</si>
  <si>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</si>
  <si>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</si>
  <si>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</si>
  <si>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</si>
  <si>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</si>
  <si>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</si>
  <si>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</si>
  <si>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</si>
  <si>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</si>
  <si>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</si>
  <si>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</si>
  <si>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</si>
  <si>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</si>
  <si>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</si>
  <si>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</si>
  <si>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</si>
  <si>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</si>
  <si>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</si>
  <si>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</si>
  <si>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</si>
  <si>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</si>
  <si>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</si>
  <si>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</si>
  <si>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</si>
  <si>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</si>
  <si>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</si>
  <si>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</si>
  <si>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</si>
  <si>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</si>
  <si>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</si>
  <si>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</si>
  <si>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</si>
  <si>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</si>
  <si>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</si>
  <si>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</si>
  <si>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</si>
  <si>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</si>
  <si>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</si>
  <si>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</si>
  <si>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</si>
  <si>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</si>
  <si>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</si>
  <si>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</si>
  <si>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</si>
  <si>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</si>
  <si>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</si>
  <si>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</si>
  <si>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</si>
  <si>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</si>
  <si>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</si>
  <si>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</si>
  <si>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</si>
  <si>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</si>
  <si>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</si>
  <si>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</si>
  <si>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</si>
  <si>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</si>
  <si>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</si>
  <si>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</si>
  <si>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</si>
  <si>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</si>
  <si>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</si>
  <si>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</si>
  <si>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</si>
  <si>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</si>
  <si>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</si>
  <si>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</si>
  <si>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</si>
  <si>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</si>
  <si>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</si>
  <si>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</si>
  <si>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</si>
  <si>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</si>
  <si>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</si>
  <si>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</si>
  <si>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</si>
  <si>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</si>
  <si>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</si>
  <si>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</si>
  <si>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</si>
  <si>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</si>
  <si>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</si>
  <si>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</si>
  <si>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</si>
  <si>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</si>
  <si>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</si>
  <si>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</si>
  <si>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</si>
  <si>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</si>
  <si>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</si>
  <si>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</si>
  <si>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</si>
  <si>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</si>
  <si>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</si>
  <si>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</si>
  <si>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</si>
  <si>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</si>
  <si>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</si>
  <si>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</si>
  <si>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</si>
  <si>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</si>
  <si>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</si>
  <si>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</si>
  <si>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</si>
  <si>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</si>
  <si>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</si>
  <si>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</si>
  <si>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</si>
  <si>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</si>
  <si>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</si>
  <si>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</si>
  <si>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</si>
  <si>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</si>
  <si>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</si>
  <si>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</si>
  <si>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</si>
  <si>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</si>
  <si>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</si>
  <si>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</si>
  <si>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</si>
  <si>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</si>
  <si>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</si>
  <si>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</si>
  <si>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</si>
  <si>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</si>
  <si>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</si>
  <si>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</si>
  <si>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</si>
  <si>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</si>
  <si>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</si>
  <si>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</si>
  <si>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</si>
  <si>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</si>
  <si>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</si>
  <si>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</si>
  <si>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</si>
  <si>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</si>
  <si>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</si>
  <si>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</si>
  <si>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</si>
  <si>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</si>
  <si>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</si>
  <si>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</si>
  <si>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</si>
  <si>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</si>
  <si>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</si>
  <si>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</si>
  <si>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</si>
  <si>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</si>
  <si>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</si>
  <si>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</si>
  <si>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</si>
  <si>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</si>
  <si>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</si>
  <si>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</si>
  <si>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</si>
  <si>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</si>
  <si>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</si>
  <si>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</si>
  <si>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</si>
  <si>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</si>
  <si>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</si>
  <si>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</si>
  <si>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</si>
  <si>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</si>
  <si>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</si>
  <si>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</si>
  <si>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</si>
  <si>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</si>
  <si>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</si>
  <si>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</si>
  <si>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</si>
  <si>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</si>
  <si>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</si>
  <si>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</si>
  <si>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</si>
  <si>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</si>
  <si>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</si>
  <si>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</si>
  <si>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</si>
  <si>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</si>
  <si>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</si>
  <si>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</si>
  <si>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</si>
  <si>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</si>
  <si>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</si>
  <si>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</si>
  <si>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</si>
  <si>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</si>
  <si>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</si>
  <si>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</si>
  <si>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</si>
  <si>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</si>
  <si>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</si>
  <si>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</si>
  <si>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</si>
  <si>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</si>
  <si>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</si>
  <si>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</si>
  <si>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</si>
  <si>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</si>
  <si>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</si>
  <si>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</si>
  <si>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</si>
  <si>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</si>
  <si>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</si>
  <si>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</si>
  <si>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</si>
  <si>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</si>
  <si>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</si>
  <si>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</si>
  <si>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</si>
  <si>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</si>
  <si>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</si>
  <si>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</si>
  <si>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</si>
  <si>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</si>
  <si>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</si>
  <si>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</si>
  <si>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</si>
  <si>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</si>
  <si>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</si>
  <si>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</si>
  <si>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</si>
  <si>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</si>
  <si>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</si>
  <si>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</si>
  <si>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</si>
  <si>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</si>
  <si>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</si>
  <si>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</si>
  <si>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</si>
  <si>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</si>
  <si>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</si>
  <si>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</si>
  <si>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</si>
  <si>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</si>
  <si>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</si>
  <si>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</si>
  <si>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</si>
  <si>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</si>
  <si>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</si>
  <si>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</si>
  <si>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</si>
  <si>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</si>
  <si>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</si>
  <si>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</si>
  <si>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</si>
  <si>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</si>
  <si>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</si>
  <si>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</si>
  <si>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</si>
  <si>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</si>
  <si>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</si>
  <si>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</si>
  <si>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</si>
  <si>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</si>
  <si>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</si>
  <si>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</si>
  <si>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</si>
  <si>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</si>
  <si>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</si>
  <si>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</si>
  <si>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</si>
  <si>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</si>
  <si>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</si>
  <si>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</si>
  <si>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</si>
  <si>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</si>
  <si>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</si>
  <si>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</si>
  <si>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</si>
  <si>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</si>
  <si>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</si>
  <si>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</si>
  <si>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</si>
  <si>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</si>
  <si>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</si>
  <si>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</si>
  <si>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</si>
  <si>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</si>
  <si>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</si>
  <si>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</si>
  <si>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</si>
  <si>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</si>
  <si>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</si>
  <si>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</si>
  <si>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</si>
  <si>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</si>
  <si>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</si>
  <si>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</si>
  <si>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</si>
  <si>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</si>
  <si>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</si>
  <si>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</si>
  <si>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</si>
  <si>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</si>
  <si>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</si>
  <si>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</si>
  <si>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</si>
  <si>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</si>
  <si>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</si>
  <si>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</si>
  <si>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</si>
  <si>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</si>
  <si>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</si>
  <si>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</si>
  <si>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</si>
  <si>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</si>
  <si>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</si>
  <si>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</si>
  <si>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</si>
  <si>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</si>
  <si>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</si>
  <si>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</si>
  <si>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</si>
  <si>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</si>
  <si>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</si>
  <si>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</si>
  <si>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</si>
  <si>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</si>
  <si>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</si>
  <si>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</si>
  <si>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</si>
  <si>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</si>
  <si>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</si>
  <si>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</si>
  <si>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</si>
  <si>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</si>
  <si>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</si>
  <si>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</si>
  <si>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</si>
  <si>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</si>
  <si>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</si>
  <si>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</si>
  <si>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</si>
  <si>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</si>
  <si>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</si>
  <si>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</si>
  <si>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</si>
  <si>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</si>
  <si>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</si>
  <si>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</si>
  <si>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</si>
  <si>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</si>
  <si>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</si>
  <si>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</si>
  <si>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</si>
  <si>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</si>
  <si>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</si>
  <si>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</si>
  <si>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</si>
  <si>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</si>
  <si>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</si>
  <si>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</si>
  <si>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</si>
  <si>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</si>
  <si>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</si>
  <si>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</si>
  <si>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</si>
  <si>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</si>
  <si>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</si>
  <si>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</si>
  <si>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</si>
  <si>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</si>
  <si>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</si>
  <si>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</si>
  <si>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</si>
  <si>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</si>
  <si>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</si>
  <si>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</si>
  <si>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</si>
  <si>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</si>
  <si>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</si>
  <si>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</si>
  <si>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</si>
  <si>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</si>
  <si>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</si>
  <si>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</si>
  <si>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</si>
  <si>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</si>
  <si>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</si>
  <si>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</si>
  <si>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</si>
  <si>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</si>
  <si>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</si>
  <si>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</si>
  <si>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</si>
  <si>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</si>
  <si>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</si>
  <si>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</si>
  <si>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</si>
  <si>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</si>
  <si>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</si>
  <si>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</si>
  <si>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</si>
  <si>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</si>
  <si>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</si>
  <si>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</si>
  <si>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</si>
  <si>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</si>
  <si>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</si>
  <si>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</si>
  <si>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</si>
  <si>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</si>
  <si>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</si>
  <si>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</si>
  <si>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</si>
  <si>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</si>
  <si>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</si>
  <si>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</si>
  <si>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</si>
  <si>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</si>
  <si>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</si>
  <si>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</si>
  <si>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</si>
  <si>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</si>
  <si>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</si>
  <si>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</si>
  <si>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</si>
  <si>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</si>
  <si>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</si>
  <si>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</si>
  <si>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</si>
  <si>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</si>
  <si>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</si>
  <si>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</si>
  <si>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</si>
  <si>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</si>
  <si>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</si>
  <si>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</si>
  <si>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</si>
  <si>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</si>
  <si>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</si>
  <si>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</si>
  <si>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</si>
  <si>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</si>
  <si>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</si>
  <si>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</si>
  <si>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</si>
  <si>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</si>
  <si>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</si>
  <si>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</si>
  <si>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</si>
  <si>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</si>
  <si>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</si>
  <si>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</si>
  <si>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</si>
  <si>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</si>
  <si>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</si>
  <si>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</si>
  <si>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</si>
  <si>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</si>
  <si>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</si>
  <si>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</si>
  <si>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</si>
  <si>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</si>
  <si>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</si>
  <si>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</si>
  <si>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</si>
  <si>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</si>
  <si>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</si>
  <si>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</si>
  <si>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</si>
  <si>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</si>
  <si>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</si>
  <si>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</si>
  <si>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</si>
  <si>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</si>
  <si>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</si>
  <si>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</si>
  <si>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</si>
  <si>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</si>
  <si>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</si>
  <si>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</si>
  <si>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</si>
  <si>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</si>
  <si>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</si>
  <si>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</si>
  <si>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</si>
  <si>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</si>
  <si>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</si>
  <si>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</si>
  <si>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</si>
  <si>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</si>
  <si>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</si>
  <si>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</si>
  <si>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</si>
  <si>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</si>
  <si>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</si>
  <si>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</si>
  <si>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</si>
  <si>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</si>
  <si>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</si>
  <si>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</si>
  <si>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</si>
  <si>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</si>
  <si>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</si>
  <si>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</si>
  <si>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</si>
  <si>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</si>
  <si>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</si>
  <si>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</si>
  <si>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</si>
  <si>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</si>
  <si>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</si>
  <si>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</si>
  <si>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</si>
  <si>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</si>
  <si>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</si>
  <si>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</si>
  <si>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</si>
  <si>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</si>
  <si>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</si>
  <si>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</si>
  <si>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</si>
  <si>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</si>
  <si>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</si>
  <si>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</si>
  <si>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</si>
  <si>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</si>
  <si>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</si>
  <si>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</si>
  <si>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</si>
  <si>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</si>
  <si>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</si>
  <si>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</si>
  <si>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</si>
  <si>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</si>
  <si>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</si>
  <si>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</si>
  <si>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</si>
  <si>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</si>
  <si>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</si>
  <si>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</si>
  <si>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</si>
  <si>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</si>
  <si>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</si>
  <si>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</si>
  <si>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</si>
  <si>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</si>
  <si>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</si>
  <si>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</si>
  <si>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</si>
  <si>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</si>
  <si>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</si>
  <si>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</si>
  <si>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</si>
  <si>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</si>
  <si>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</si>
  <si>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</si>
  <si>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</si>
  <si>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</si>
  <si>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</si>
  <si>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</si>
  <si>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</si>
  <si>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</si>
  <si>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</si>
  <si>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</si>
  <si>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</si>
  <si>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</si>
  <si>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</si>
  <si>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</si>
  <si>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</si>
  <si>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</si>
  <si>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</si>
  <si>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</si>
  <si>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</si>
  <si>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</si>
  <si>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</si>
  <si>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</si>
  <si>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</si>
  <si>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</si>
  <si>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</si>
  <si>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</si>
  <si>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</si>
  <si>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</si>
  <si>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</si>
  <si>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</si>
  <si>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</si>
  <si>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</si>
  <si>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</si>
  <si>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</si>
  <si>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</si>
  <si>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</si>
  <si>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</si>
  <si>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</si>
  <si>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</si>
  <si>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</si>
  <si>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</si>
  <si>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</si>
  <si>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</si>
  <si>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</si>
  <si>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</si>
  <si>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</si>
  <si>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</si>
  <si>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</si>
  <si>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</si>
  <si>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</si>
  <si>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</si>
  <si>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</si>
  <si>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</si>
  <si>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</si>
  <si>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</si>
  <si>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</si>
  <si>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</si>
  <si>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</si>
  <si>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</si>
  <si>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</si>
  <si>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</si>
  <si>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</si>
  <si>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</si>
  <si>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</si>
  <si>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</si>
  <si>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</si>
  <si>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</si>
  <si>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</si>
  <si>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</si>
  <si>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</si>
  <si>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</si>
  <si>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</si>
  <si>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</si>
  <si>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</si>
  <si>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</si>
  <si>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</si>
  <si>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</si>
  <si>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</si>
  <si>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</si>
  <si>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</si>
  <si>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</si>
  <si>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</si>
  <si>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</si>
  <si>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</si>
  <si>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</si>
  <si>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</si>
  <si>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</si>
  <si>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</si>
  <si>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</si>
  <si>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</si>
  <si>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</si>
  <si>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</si>
  <si>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</si>
  <si>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</si>
  <si>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</si>
  <si>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</si>
  <si>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</si>
  <si>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</si>
  <si>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</si>
  <si>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</si>
  <si>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</si>
  <si>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</si>
  <si>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</si>
  <si>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</si>
  <si>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</si>
  <si>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</si>
  <si>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</si>
  <si>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</si>
  <si>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</si>
  <si>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</si>
  <si>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</si>
  <si>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</si>
  <si>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</si>
  <si>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</si>
  <si>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</si>
  <si>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</si>
  <si>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</si>
  <si>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</si>
  <si>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</si>
  <si>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</si>
  <si>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</si>
  <si>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</si>
  <si>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</si>
  <si>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</si>
  <si>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</si>
  <si>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</si>
  <si>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</si>
  <si>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</si>
  <si>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</si>
  <si>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</si>
  <si>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</si>
  <si>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</si>
  <si>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</si>
  <si>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</si>
  <si>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</si>
  <si>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</si>
  <si>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</si>
  <si>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</si>
  <si>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</si>
  <si>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</si>
  <si>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</si>
  <si>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</si>
  <si>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</si>
  <si>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</si>
  <si>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</si>
  <si>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</si>
  <si>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</si>
  <si>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</si>
  <si>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</si>
  <si>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</si>
  <si>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</si>
  <si>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</si>
  <si>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</si>
  <si>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</si>
  <si>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</si>
  <si>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</si>
  <si>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</si>
  <si>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</si>
  <si>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</si>
  <si>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</si>
  <si>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</si>
  <si>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</si>
  <si>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</si>
  <si>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</si>
  <si>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</si>
  <si>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</si>
  <si>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</si>
  <si>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</si>
  <si>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</si>
  <si>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</si>
  <si>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</si>
  <si>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</si>
  <si>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</si>
  <si>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</si>
  <si>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</si>
  <si>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</si>
  <si>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</si>
  <si>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</si>
  <si>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</si>
  <si>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</si>
  <si>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</si>
  <si>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</si>
  <si>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</si>
  <si>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</si>
  <si>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</si>
  <si>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</si>
  <si>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</si>
  <si>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</si>
  <si>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</si>
  <si>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</si>
  <si>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</si>
  <si>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</si>
  <si>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</si>
  <si>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</si>
  <si>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</si>
  <si>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</si>
  <si>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</si>
  <si>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</si>
  <si>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</si>
  <si>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</si>
  <si>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</si>
  <si>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</si>
  <si>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</si>
  <si>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</si>
  <si>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</si>
  <si>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</si>
  <si>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</si>
  <si>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</si>
  <si>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</si>
  <si>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</si>
  <si>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</si>
  <si>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</si>
  <si>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</si>
  <si>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</si>
  <si>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</si>
  <si>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</si>
  <si>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</si>
  <si>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</si>
  <si>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</si>
  <si>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</si>
  <si>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</si>
  <si>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</si>
  <si>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</si>
  <si>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</si>
  <si>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</si>
  <si>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</si>
  <si>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</si>
  <si>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</si>
  <si>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</si>
  <si>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</si>
  <si>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</si>
  <si>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</si>
  <si>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</si>
  <si>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</si>
  <si>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</si>
  <si>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</si>
  <si>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</si>
  <si>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</si>
  <si>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</si>
  <si>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</si>
  <si>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</si>
  <si>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</si>
  <si>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</si>
  <si>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</si>
  <si>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</si>
  <si>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</si>
  <si>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</si>
  <si>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</si>
  <si>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</si>
  <si>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</si>
  <si>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</si>
  <si>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</si>
  <si>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</si>
  <si>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</si>
  <si>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</si>
  <si>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</si>
  <si>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</si>
  <si>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</si>
  <si>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</si>
  <si>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</si>
  <si>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</si>
  <si>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</si>
  <si>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</si>
  <si>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</si>
  <si>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</si>
  <si>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</si>
  <si>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</si>
  <si>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</si>
  <si>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</si>
  <si>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</si>
  <si>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</si>
  <si>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</si>
  <si>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</si>
  <si>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</si>
  <si>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</si>
  <si>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</si>
  <si>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</si>
  <si>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</si>
  <si>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</si>
  <si>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</si>
  <si>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</si>
  <si>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</si>
  <si>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</si>
  <si>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</si>
  <si>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</si>
  <si>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</si>
  <si>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</si>
  <si>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</si>
  <si>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</si>
  <si>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</si>
  <si>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</si>
  <si>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</si>
  <si>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</si>
  <si>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</si>
  <si>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</si>
  <si>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</si>
  <si>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</si>
  <si>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</si>
  <si>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</si>
  <si>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</si>
  <si>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</si>
  <si>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</si>
  <si>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</si>
  <si>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</si>
  <si>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</si>
  <si>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</si>
  <si>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</si>
  <si>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</si>
  <si>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</si>
  <si>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</si>
  <si>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</si>
  <si>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</si>
  <si>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</si>
  <si>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</si>
  <si>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</si>
  <si>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</si>
  <si>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</si>
  <si>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</si>
  <si>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</si>
  <si>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</si>
  <si>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</si>
  <si>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</si>
  <si>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</si>
  <si>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</si>
  <si>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</si>
  <si>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</si>
  <si>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</si>
  <si>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</si>
  <si>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</si>
  <si>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</si>
  <si>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</si>
  <si>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</si>
  <si>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</si>
  <si>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</si>
  <si>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</si>
  <si>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</si>
  <si>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</si>
  <si>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</si>
  <si>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</si>
  <si>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</si>
  <si>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</si>
  <si>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</si>
  <si>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</si>
  <si>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</si>
  <si>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</si>
  <si>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</si>
  <si>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</si>
  <si>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</si>
  <si>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</si>
  <si>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</si>
  <si>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</si>
  <si>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</si>
  <si>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</si>
  <si>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</si>
  <si>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</si>
  <si>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</si>
  <si>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</si>
  <si>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</si>
  <si>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</si>
  <si>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</si>
  <si>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</si>
  <si>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</si>
  <si>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</si>
  <si>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</si>
  <si>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</si>
  <si>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</si>
  <si>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</si>
  <si>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</si>
  <si>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</si>
  <si>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</si>
  <si>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</si>
  <si>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</si>
  <si>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</si>
  <si>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</si>
  <si>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</si>
  <si>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</si>
  <si>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</si>
  <si>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</si>
  <si>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</si>
  <si>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</si>
  <si>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</si>
  <si>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</si>
  <si>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</si>
  <si>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</si>
  <si>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</si>
  <si>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</si>
  <si>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</si>
  <si>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</si>
  <si>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</si>
  <si>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</si>
  <si>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</si>
  <si>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</si>
  <si>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</si>
  <si>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</si>
  <si>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</si>
  <si>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</si>
  <si>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</si>
  <si>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</si>
  <si>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</si>
  <si>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</si>
  <si>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</si>
  <si>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</si>
  <si>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</si>
  <si>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</si>
  <si>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</si>
  <si>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</si>
  <si>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</si>
  <si>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</si>
  <si>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</si>
  <si>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</si>
  <si>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</si>
  <si>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</si>
  <si>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</si>
  <si>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</si>
  <si>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</si>
  <si>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</si>
  <si>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</si>
  <si>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</si>
  <si>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</si>
  <si>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</si>
  <si>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</si>
  <si>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</si>
  <si>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</si>
  <si>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</si>
  <si>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</si>
  <si>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</si>
  <si>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</si>
  <si>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</si>
  <si>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</si>
  <si>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</si>
  <si>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</si>
  <si>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</si>
  <si>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</si>
  <si>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</si>
  <si>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</si>
  <si>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</si>
  <si>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</si>
  <si>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</si>
  <si>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</si>
  <si>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</si>
  <si>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</si>
  <si>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</si>
  <si>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</si>
  <si>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</si>
  <si>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</si>
  <si>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</si>
  <si>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</si>
  <si>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</si>
  <si>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</si>
  <si>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</si>
  <si>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</si>
  <si>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</si>
  <si>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</si>
  <si>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</si>
  <si>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</si>
  <si>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</si>
  <si>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</si>
  <si>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</si>
  <si>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</si>
  <si>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</si>
  <si>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</si>
  <si>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</si>
  <si>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</si>
  <si>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</si>
  <si>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</si>
  <si>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</si>
  <si>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</si>
  <si>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</si>
  <si>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</si>
  <si>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</si>
  <si>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</si>
  <si>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</si>
  <si>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</si>
  <si>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</si>
  <si>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</si>
  <si>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</si>
  <si>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</si>
  <si>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</si>
  <si>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</si>
  <si>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</si>
  <si>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</si>
  <si>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</si>
  <si>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</si>
  <si>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</si>
  <si>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</si>
  <si>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</si>
  <si>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</si>
  <si>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</si>
  <si>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</si>
  <si>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</si>
  <si>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</si>
  <si>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</si>
  <si>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</si>
  <si>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</si>
  <si>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</si>
  <si>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</si>
  <si>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</si>
  <si>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</si>
  <si>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</si>
  <si>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</si>
  <si>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</si>
  <si>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</si>
  <si>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</si>
  <si>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</si>
  <si>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</si>
  <si>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</si>
  <si>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</si>
  <si>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</si>
  <si>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</si>
  <si>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</si>
  <si>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</si>
  <si>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</si>
  <si>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</si>
  <si>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</si>
  <si>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</si>
  <si>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</si>
  <si>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</si>
  <si>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</si>
  <si>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</si>
  <si>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</si>
  <si>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</si>
  <si>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</si>
  <si>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</si>
  <si>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</si>
  <si>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</si>
  <si>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</si>
  <si>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</si>
  <si>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</si>
  <si>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</si>
  <si>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</si>
  <si>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</si>
  <si>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</si>
  <si>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</si>
  <si>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</si>
  <si>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</si>
  <si>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</si>
  <si>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</si>
  <si>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</si>
  <si>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</si>
  <si>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</si>
  <si>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</si>
  <si>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</si>
  <si>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</si>
  <si>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</si>
  <si>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</si>
  <si>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</si>
  <si>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</si>
  <si>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</si>
  <si>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</si>
  <si>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</si>
  <si>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</si>
  <si>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</si>
  <si>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</si>
  <si>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</si>
  <si>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</si>
  <si>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</si>
  <si>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</si>
  <si>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</si>
  <si>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</si>
  <si>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</si>
  <si>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</si>
  <si>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</si>
  <si>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</si>
  <si>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</si>
  <si>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</si>
  <si>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</si>
  <si>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</si>
  <si>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</si>
  <si>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</si>
  <si>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</si>
  <si>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</si>
  <si>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</si>
  <si>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</si>
  <si>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</si>
  <si>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</si>
  <si>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</si>
  <si>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</si>
  <si>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</si>
  <si>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</si>
  <si>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</si>
  <si>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</si>
  <si>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</si>
  <si>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</si>
  <si>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</si>
  <si>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</si>
  <si>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</si>
  <si>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</si>
  <si>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</si>
  <si>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</si>
  <si>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</si>
  <si>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</si>
  <si>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</si>
  <si>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</si>
  <si>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</si>
  <si>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</si>
  <si>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</si>
  <si>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</si>
  <si>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</si>
  <si>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</si>
  <si>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</si>
  <si>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</si>
  <si>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</si>
  <si>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</si>
  <si>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</si>
  <si>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</si>
  <si>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</si>
  <si>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</si>
  <si>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</si>
  <si>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</si>
  <si>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</si>
  <si>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</si>
  <si>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</si>
  <si>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</si>
  <si>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</si>
  <si>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</si>
  <si>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</si>
  <si>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</si>
  <si>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</si>
  <si>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</si>
  <si>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</si>
  <si>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</si>
  <si>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</si>
  <si>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</si>
  <si>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</si>
  <si>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</si>
  <si>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</si>
  <si>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</si>
  <si>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</si>
  <si>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</si>
  <si>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</si>
  <si>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</si>
  <si>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</si>
  <si>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</si>
  <si>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</si>
  <si>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</si>
  <si>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</si>
  <si>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</si>
  <si>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</si>
  <si>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</si>
  <si>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</si>
  <si>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</si>
  <si>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</si>
  <si>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</si>
  <si>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</si>
  <si>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</si>
  <si>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</si>
  <si>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</si>
  <si>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</si>
  <si>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</si>
  <si>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</si>
  <si>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</si>
  <si>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</si>
  <si>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</si>
  <si>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</si>
  <si>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</si>
  <si>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</si>
  <si>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</si>
  <si>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</si>
  <si>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</si>
  <si>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</si>
  <si>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</si>
  <si>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</si>
  <si>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</si>
  <si>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</si>
  <si>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</si>
  <si>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</si>
  <si>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</si>
  <si>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</si>
  <si>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</si>
  <si>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</si>
  <si>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</si>
  <si>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</si>
  <si>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</si>
  <si>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</si>
  <si>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</si>
  <si>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</si>
  <si>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</si>
  <si>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</si>
  <si>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</si>
  <si>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</si>
  <si>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</si>
  <si>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</si>
  <si>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</si>
  <si>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</si>
  <si>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</si>
  <si>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</si>
  <si>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</si>
  <si>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</si>
  <si>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</si>
  <si>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</si>
  <si>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</si>
  <si>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</si>
  <si>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</si>
  <si>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</si>
  <si>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</si>
  <si>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</si>
  <si>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</si>
  <si>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</si>
  <si>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</si>
  <si>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</si>
  <si>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</si>
  <si>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</si>
  <si>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</si>
  <si>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</si>
  <si>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</si>
  <si>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</si>
  <si>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</si>
  <si>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</si>
  <si>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</si>
  <si>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</si>
  <si>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</si>
  <si>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</si>
  <si>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</si>
  <si>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</si>
  <si>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</si>
  <si>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</si>
  <si>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</si>
  <si>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</si>
  <si>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</si>
  <si>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</si>
  <si>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</si>
  <si>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</si>
  <si>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</si>
  <si>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</si>
  <si>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</si>
  <si>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</si>
  <si>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</si>
  <si>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</si>
  <si>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</si>
  <si>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</si>
  <si>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</si>
  <si>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</si>
  <si>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</si>
  <si>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</si>
  <si>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</si>
  <si>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</si>
  <si>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</si>
  <si>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</si>
  <si>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</si>
  <si>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</si>
  <si>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</si>
  <si>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</si>
  <si>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</si>
  <si>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</si>
  <si>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</si>
  <si>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</si>
  <si>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</si>
  <si>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</si>
  <si>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</si>
  <si>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</si>
  <si>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</si>
  <si>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</si>
  <si>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</si>
  <si>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</si>
  <si>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</si>
  <si>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</si>
  <si>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</si>
  <si>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</si>
  <si>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</si>
  <si>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</si>
  <si>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</si>
  <si>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</si>
  <si>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</si>
  <si>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</si>
  <si>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</si>
  <si>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</si>
  <si>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</si>
  <si>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</si>
  <si>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</si>
  <si>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</si>
  <si>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</si>
  <si>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</si>
  <si>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</si>
  <si>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</si>
  <si>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</si>
  <si>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</si>
  <si>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</si>
  <si>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</si>
  <si>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</si>
  <si>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</si>
  <si>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</si>
  <si>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</si>
  <si>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</si>
  <si>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</si>
  <si>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</si>
  <si>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</si>
  <si>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</si>
  <si>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</si>
  <si>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</si>
  <si>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</si>
  <si>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</si>
  <si>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</si>
  <si>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</si>
  <si>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</si>
  <si>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</si>
  <si>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</si>
  <si>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</si>
  <si>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</si>
  <si>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</si>
  <si>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</si>
  <si>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</si>
  <si>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</si>
  <si>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</si>
  <si>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</si>
  <si>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</si>
  <si>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</si>
  <si>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</si>
  <si>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</si>
  <si>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</si>
  <si>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</si>
  <si>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</si>
  <si>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</si>
  <si>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</si>
  <si>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</si>
  <si>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</si>
  <si>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</si>
  <si>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</si>
  <si>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</si>
  <si>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</si>
  <si>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</si>
  <si>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</si>
  <si>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</si>
  <si>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</si>
  <si>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</si>
  <si>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</si>
  <si>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</si>
  <si>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</si>
  <si>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</si>
  <si>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</si>
  <si>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</si>
  <si>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</si>
  <si>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</si>
  <si>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</si>
  <si>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</si>
  <si>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</si>
  <si>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</si>
  <si>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</si>
  <si>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</si>
  <si>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</si>
  <si>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</si>
  <si>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</si>
  <si>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</si>
  <si>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</si>
  <si>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</si>
  <si>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</si>
  <si>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</si>
  <si>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</si>
  <si>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</si>
  <si>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</si>
  <si>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</si>
  <si>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</si>
  <si>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</si>
  <si>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</si>
  <si>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</si>
  <si>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</si>
  <si>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</si>
  <si>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</si>
  <si>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</si>
  <si>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</si>
  <si>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</si>
  <si>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</si>
  <si>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</si>
  <si>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</si>
  <si>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</si>
  <si>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</si>
  <si>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</si>
  <si>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</si>
  <si>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</si>
  <si>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</si>
  <si>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</si>
  <si>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</si>
  <si>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</si>
  <si>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</si>
  <si>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</si>
  <si>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</si>
  <si>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</si>
  <si>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</si>
  <si>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</si>
  <si>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</si>
  <si>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</si>
  <si>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</si>
  <si>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</si>
  <si>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</si>
  <si>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</si>
  <si>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</si>
  <si>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</si>
  <si>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</si>
  <si>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</si>
  <si>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</si>
  <si>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</si>
  <si>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</si>
  <si>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</si>
  <si>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</si>
  <si>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</si>
  <si>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</si>
  <si>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</si>
  <si>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</si>
  <si>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</si>
  <si>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</si>
  <si>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</si>
  <si>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</si>
  <si>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</si>
  <si>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</si>
  <si>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</si>
  <si>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</si>
  <si>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</si>
  <si>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</si>
  <si>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</si>
  <si>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</si>
  <si>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</si>
  <si>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</si>
  <si>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</si>
  <si>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</si>
  <si>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</si>
  <si>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</si>
  <si>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</si>
  <si>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</si>
  <si>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</si>
  <si>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</si>
  <si>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</si>
  <si>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</si>
  <si>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</si>
  <si>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</si>
  <si>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</si>
  <si>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</si>
  <si>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</si>
  <si>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</si>
  <si>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</si>
  <si>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</si>
  <si>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</si>
  <si>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</si>
  <si>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</si>
  <si>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</si>
  <si>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</si>
  <si>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</si>
  <si>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</si>
  <si>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</si>
  <si>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</si>
  <si>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</si>
  <si>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</si>
  <si>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</si>
  <si>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</si>
  <si>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</si>
  <si>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</si>
  <si>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</si>
  <si>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</si>
  <si>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</si>
  <si>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</si>
  <si>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</si>
  <si>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</si>
  <si>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</si>
  <si>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</si>
  <si>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</si>
  <si>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</si>
  <si>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</si>
  <si>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</si>
  <si>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</si>
  <si>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</si>
  <si>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</si>
  <si>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</si>
  <si>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</si>
  <si>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</si>
  <si>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</si>
  <si>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</si>
  <si>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</si>
  <si>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</si>
  <si>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</si>
  <si>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</si>
  <si>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</si>
  <si>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</si>
  <si>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</si>
  <si>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</si>
  <si>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</si>
  <si>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</si>
  <si>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</si>
  <si>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</si>
  <si>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</si>
  <si>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</si>
  <si>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</si>
  <si>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</si>
  <si>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</si>
  <si>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</si>
  <si>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</si>
  <si>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</si>
  <si>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</si>
  <si>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</si>
  <si>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</si>
  <si>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</si>
  <si>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</si>
  <si>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</si>
  <si>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</si>
  <si>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</si>
  <si>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</si>
  <si>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</si>
  <si>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</si>
  <si>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</si>
  <si>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</si>
  <si>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</si>
  <si>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</si>
  <si>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</si>
  <si>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</si>
  <si>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</si>
  <si>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</si>
  <si>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</si>
  <si>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</si>
  <si>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</si>
  <si>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</si>
  <si>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</si>
  <si>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</si>
  <si>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</si>
  <si>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</si>
  <si>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</si>
  <si>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</si>
  <si>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</si>
  <si>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</si>
  <si>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</si>
  <si>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</si>
  <si>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</si>
  <si>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</si>
  <si>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</si>
  <si>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</si>
  <si>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</si>
  <si>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</si>
  <si>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</si>
  <si>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</si>
  <si>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</si>
  <si>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</si>
  <si>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</si>
  <si>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</si>
  <si>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</si>
  <si>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</si>
  <si>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</si>
  <si>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</si>
  <si>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</si>
  <si>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</si>
  <si>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</si>
  <si>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</si>
  <si>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</si>
  <si>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</si>
  <si>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</si>
  <si>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</si>
  <si>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</si>
  <si>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</si>
  <si>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</si>
  <si>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</si>
  <si>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</si>
  <si>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</si>
  <si>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</si>
  <si>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</si>
  <si>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</si>
  <si>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</si>
  <si>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</si>
  <si>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</si>
  <si>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</si>
  <si>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</si>
  <si>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</si>
  <si>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</si>
  <si>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</si>
  <si>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</si>
  <si>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</si>
  <si>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</si>
  <si>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</si>
  <si>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</si>
  <si>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</si>
  <si>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</si>
  <si>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</si>
  <si>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</si>
  <si>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</si>
  <si>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</si>
  <si>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</si>
  <si>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</si>
  <si>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</si>
  <si>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</si>
  <si>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</si>
  <si>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</si>
  <si>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</si>
  <si>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</si>
  <si>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</si>
  <si>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</si>
  <si>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</si>
  <si>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</si>
  <si>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</si>
  <si>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</si>
  <si>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</si>
  <si>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</si>
  <si>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</si>
  <si>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</si>
  <si>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</si>
  <si>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</si>
  <si>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</si>
  <si>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</si>
  <si>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</si>
  <si>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</si>
  <si>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</si>
  <si>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</si>
  <si>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</si>
  <si>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</si>
  <si>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</si>
  <si>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</si>
  <si>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</si>
  <si>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</si>
  <si>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</si>
  <si>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</si>
  <si>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</si>
  <si>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</si>
  <si>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</si>
  <si>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</si>
  <si>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</si>
  <si>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</si>
  <si>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</si>
  <si>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</si>
  <si>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</si>
  <si>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</si>
  <si>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</si>
  <si>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</si>
  <si>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</si>
  <si>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</si>
  <si>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</si>
  <si>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</si>
  <si>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</si>
  <si>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</si>
  <si>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</si>
  <si>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</si>
  <si>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</si>
  <si>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</si>
  <si>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</si>
  <si>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</si>
  <si>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</si>
  <si>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</si>
  <si>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</si>
  <si>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</si>
  <si>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</si>
  <si>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</si>
  <si>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</si>
  <si>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</si>
  <si>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</si>
  <si>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</si>
  <si>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</si>
  <si>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</si>
  <si>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</si>
  <si>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</si>
  <si>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</si>
  <si>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</si>
  <si>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</si>
  <si>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</si>
  <si>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</si>
  <si>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</si>
  <si>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</si>
  <si>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</si>
  <si>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</si>
  <si>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</si>
  <si>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</si>
  <si>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</si>
  <si>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</si>
  <si>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</si>
  <si>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</si>
  <si>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</si>
  <si>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</si>
  <si>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</si>
  <si>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</si>
  <si>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</si>
  <si>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</si>
  <si>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</si>
  <si>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</si>
  <si>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</si>
  <si>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</si>
  <si>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</si>
  <si>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</si>
  <si>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</si>
  <si>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</si>
  <si>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</si>
  <si>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</si>
  <si>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</si>
  <si>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</si>
  <si>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</si>
  <si>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</si>
  <si>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</si>
  <si>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</si>
  <si>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</si>
  <si>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</si>
  <si>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</si>
  <si>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</si>
  <si>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</si>
  <si>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</si>
  <si>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</si>
  <si>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</si>
  <si>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</si>
  <si>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</si>
  <si>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</si>
  <si>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</si>
  <si>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</si>
  <si>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</si>
  <si>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</si>
  <si>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</si>
  <si>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</si>
  <si>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</si>
  <si>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</si>
  <si>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</si>
  <si>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</si>
  <si>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</si>
  <si>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</si>
  <si>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</si>
  <si>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</si>
  <si>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</si>
  <si>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</si>
  <si>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</si>
  <si>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</si>
  <si>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</si>
  <si>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</si>
  <si>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</si>
  <si>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</si>
  <si>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</si>
  <si>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</si>
  <si>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</si>
  <si>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</si>
  <si>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</si>
  <si>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</si>
  <si>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</si>
  <si>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</si>
  <si>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</si>
  <si>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</si>
  <si>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</si>
  <si>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</si>
  <si>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</si>
  <si>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</si>
  <si>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</si>
  <si>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</si>
  <si>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</si>
  <si>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</si>
  <si>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</si>
  <si>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</si>
  <si>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</si>
  <si>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</si>
  <si>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</si>
  <si>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</si>
  <si>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</si>
  <si>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</si>
  <si>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</si>
  <si>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</si>
  <si>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</si>
  <si>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</si>
  <si>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</si>
  <si>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</si>
  <si>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</si>
  <si>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</si>
  <si>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</si>
  <si>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</si>
  <si>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</si>
  <si>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</si>
  <si>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</si>
  <si>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</si>
  <si>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</si>
  <si>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</si>
  <si>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</si>
  <si>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</si>
  <si>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</si>
  <si>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</si>
  <si>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</si>
  <si>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</si>
  <si>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</si>
  <si>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</si>
  <si>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</si>
  <si>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</si>
  <si>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</si>
  <si>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</si>
  <si>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</si>
  <si>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</si>
  <si>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</si>
  <si>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</si>
  <si>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</si>
  <si>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</si>
  <si>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</si>
  <si>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</si>
  <si>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</si>
  <si>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</si>
  <si>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</si>
  <si>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</si>
  <si>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</si>
  <si>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</si>
  <si>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</si>
  <si>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</si>
  <si>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</si>
  <si>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</si>
  <si>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</si>
  <si>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</si>
  <si>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</si>
  <si>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</si>
  <si>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</si>
  <si>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</si>
  <si>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</si>
  <si>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</si>
  <si>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</si>
  <si>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</si>
  <si>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</si>
  <si>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</si>
  <si>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</si>
  <si>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</si>
  <si>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</si>
  <si>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</si>
  <si>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</si>
  <si>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</si>
  <si>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</si>
  <si>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</si>
  <si>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</si>
  <si>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</si>
  <si>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</si>
  <si>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</si>
  <si>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</si>
  <si>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</si>
  <si>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</si>
  <si>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</si>
  <si>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</si>
  <si>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</si>
  <si>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</si>
  <si>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</si>
  <si>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</si>
  <si>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</si>
  <si>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</si>
  <si>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</si>
  <si>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</si>
  <si>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</si>
  <si>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</si>
  <si>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</si>
  <si>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</si>
  <si>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</si>
  <si>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</si>
  <si>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</si>
  <si>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</si>
  <si>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</si>
  <si>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</si>
  <si>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</si>
  <si>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</si>
  <si>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</si>
  <si>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</si>
  <si>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</si>
  <si>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</si>
  <si>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</si>
  <si>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</si>
  <si>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</si>
  <si>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</si>
  <si>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</si>
  <si>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</si>
  <si>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</si>
  <si>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</si>
  <si>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</si>
  <si>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</si>
  <si>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</si>
  <si>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</si>
  <si>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</si>
  <si>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</si>
  <si>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</si>
  <si>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</si>
  <si>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</si>
  <si>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</si>
  <si>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</si>
  <si>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</si>
  <si>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</si>
  <si>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</si>
  <si>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</si>
  <si>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</si>
  <si>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</si>
  <si>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</si>
  <si>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</si>
  <si>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</si>
  <si>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</si>
  <si>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</si>
  <si>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</si>
  <si>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</si>
  <si>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</si>
  <si>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</si>
  <si>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</si>
  <si>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</si>
  <si>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</si>
  <si>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</si>
  <si>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</si>
  <si>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</si>
  <si>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</si>
  <si>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</si>
  <si>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</si>
  <si>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</si>
  <si>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</si>
  <si>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</si>
  <si>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</si>
  <si>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</si>
  <si>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</si>
  <si>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</si>
  <si>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</si>
  <si>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</si>
  <si>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</si>
  <si>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</si>
  <si>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</si>
  <si>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</si>
  <si>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</si>
  <si>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</si>
  <si>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</si>
  <si>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</si>
  <si>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</si>
  <si>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</si>
  <si>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</si>
  <si>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</si>
  <si>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</si>
  <si>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</si>
  <si>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</si>
  <si>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</si>
  <si>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</si>
  <si>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</si>
  <si>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</si>
  <si>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</si>
  <si>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</si>
  <si>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</si>
  <si>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</si>
  <si>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</si>
  <si>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</si>
  <si>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</si>
  <si>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</si>
  <si>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</si>
  <si>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</si>
  <si>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</si>
  <si>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</si>
  <si>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</si>
  <si>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</si>
  <si>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</si>
  <si>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</si>
  <si>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</si>
  <si>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</si>
  <si>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</si>
  <si>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</si>
  <si>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</si>
  <si>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</si>
  <si>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</si>
  <si>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</si>
  <si>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</si>
  <si>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</si>
  <si>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</si>
  <si>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</si>
  <si>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</si>
  <si>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</si>
  <si>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</si>
  <si>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</si>
  <si>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</si>
  <si>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</si>
  <si>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</si>
  <si>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</si>
  <si>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</si>
  <si>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</si>
  <si>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</si>
  <si>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</si>
  <si>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</si>
  <si>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</si>
  <si>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</si>
  <si>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</si>
  <si>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</si>
  <si>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</si>
  <si>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</si>
  <si>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</si>
  <si>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</si>
  <si>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</si>
  <si>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</si>
  <si>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</si>
  <si>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</si>
  <si>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</si>
  <si>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</si>
  <si>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</si>
  <si>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</si>
  <si>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</si>
  <si>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</si>
  <si>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</si>
  <si>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</si>
  <si>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</si>
  <si>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</si>
  <si>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</si>
  <si>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</si>
  <si>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</si>
  <si>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</si>
  <si>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</si>
  <si>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</si>
  <si>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</si>
  <si>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</si>
  <si>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</si>
  <si>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</si>
  <si>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</si>
  <si>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</si>
  <si>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</si>
  <si>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</si>
  <si>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</si>
  <si>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</si>
  <si>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</si>
  <si>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</si>
  <si>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</si>
  <si>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</si>
  <si>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</si>
  <si>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</si>
  <si>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</si>
  <si>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</si>
  <si>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</si>
  <si>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</si>
  <si>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</si>
  <si>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</si>
  <si>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</si>
  <si>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</si>
  <si>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</si>
  <si>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</si>
  <si>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</si>
  <si>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</si>
  <si>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</si>
  <si>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</si>
  <si>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</si>
  <si>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</si>
  <si>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</si>
  <si>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</si>
  <si>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</si>
  <si>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</si>
  <si>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</si>
  <si>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</si>
  <si>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</si>
  <si>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</si>
  <si>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</si>
  <si>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</si>
  <si>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</si>
  <si>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</si>
  <si>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</si>
  <si>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</si>
  <si>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</si>
  <si>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</si>
  <si>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</si>
  <si>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</si>
  <si>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</si>
  <si>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</si>
  <si>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</si>
  <si>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</si>
  <si>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</si>
  <si>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</si>
  <si>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</si>
  <si>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</si>
  <si>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</si>
  <si>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</si>
  <si>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</si>
  <si>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</si>
  <si>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</si>
  <si>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</si>
  <si>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</si>
  <si>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</si>
  <si>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</si>
  <si>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</si>
  <si>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</si>
  <si>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</si>
  <si>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</si>
  <si>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</si>
  <si>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</si>
  <si>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</si>
  <si>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</si>
  <si>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</si>
  <si>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</si>
  <si>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</si>
  <si>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</si>
  <si>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</si>
  <si>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</si>
  <si>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</si>
  <si>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</si>
  <si>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</si>
  <si>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</si>
  <si>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</si>
  <si>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</si>
  <si>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</si>
  <si>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</si>
  <si>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</si>
  <si>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</si>
  <si>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</si>
  <si>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</si>
  <si>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</si>
  <si>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</si>
  <si>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</si>
  <si>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</si>
  <si>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</si>
  <si>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</si>
  <si>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</si>
  <si>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</si>
  <si>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</si>
  <si>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</si>
  <si>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</si>
  <si>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</si>
  <si>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</si>
  <si>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</si>
  <si>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</si>
  <si>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</si>
  <si>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</si>
  <si>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</si>
  <si>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</si>
  <si>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</si>
  <si>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</si>
  <si>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</si>
  <si>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</si>
  <si>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</si>
  <si>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</si>
  <si>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</si>
  <si>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</si>
  <si>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</si>
  <si>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</si>
  <si>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</si>
  <si>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</si>
  <si>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</si>
  <si>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</si>
  <si>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</si>
  <si>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</si>
  <si>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</si>
  <si>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</si>
  <si>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</si>
  <si>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</si>
  <si>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</si>
  <si>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</si>
  <si>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</si>
  <si>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</si>
  <si>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</si>
  <si>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</si>
  <si>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</si>
  <si>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</si>
  <si>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</si>
  <si>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</si>
  <si>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</si>
  <si>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</si>
  <si>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</si>
  <si>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</si>
  <si>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</si>
  <si>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</si>
  <si>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</si>
  <si>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</si>
  <si>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</si>
  <si>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</si>
  <si>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</si>
  <si>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</si>
  <si>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</si>
  <si>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</si>
  <si>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</si>
  <si>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</si>
  <si>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</si>
  <si>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</si>
  <si>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</si>
  <si>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</si>
  <si>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</si>
  <si>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</si>
  <si>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</si>
  <si>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</si>
  <si>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</si>
  <si>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</si>
  <si>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</si>
  <si>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</si>
  <si>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</si>
  <si>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</si>
  <si>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</si>
  <si>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</si>
  <si>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</si>
  <si>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</si>
  <si>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</si>
  <si>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</si>
  <si>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</si>
  <si>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</si>
  <si>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</si>
  <si>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</si>
  <si>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</si>
  <si>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</si>
  <si>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</si>
  <si>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</si>
  <si>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</si>
  <si>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</si>
  <si>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</si>
  <si>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</si>
  <si>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</si>
  <si>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</si>
  <si>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</si>
  <si>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</si>
  <si>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</si>
  <si>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</si>
  <si>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</si>
  <si>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</si>
  <si>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</si>
  <si>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</si>
  <si>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</si>
  <si>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</si>
  <si>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</si>
  <si>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</si>
  <si>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</si>
  <si>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</si>
  <si>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</si>
  <si>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</si>
  <si>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</si>
  <si>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</si>
  <si>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</si>
  <si>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</si>
  <si>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</si>
  <si>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</si>
  <si>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</si>
  <si>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</si>
  <si>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</si>
  <si>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</si>
  <si>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</si>
  <si>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</si>
  <si>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</si>
  <si>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</si>
  <si>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</si>
  <si>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</si>
  <si>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</si>
  <si>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</si>
  <si>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</si>
  <si>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</si>
  <si>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</si>
  <si>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</si>
  <si>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</si>
  <si>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</si>
  <si>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</si>
  <si>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</si>
  <si>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</si>
  <si>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</si>
  <si>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</si>
  <si>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</si>
  <si>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</si>
  <si>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</si>
  <si>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</si>
  <si>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</si>
  <si>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</si>
  <si>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</si>
  <si>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</si>
  <si>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</si>
  <si>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</si>
  <si>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</si>
  <si>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</si>
  <si>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</si>
  <si>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</si>
  <si>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</si>
  <si>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</si>
  <si>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</si>
  <si>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</si>
  <si>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</si>
  <si>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</si>
  <si>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</si>
  <si>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</si>
  <si>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</si>
  <si>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</si>
  <si>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</si>
  <si>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</si>
  <si>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</si>
  <si>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</si>
  <si>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</si>
  <si>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</si>
  <si>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</si>
  <si>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</si>
  <si>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</si>
  <si>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</si>
  <si>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</si>
  <si>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</si>
  <si>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</si>
  <si>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</si>
  <si>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</si>
  <si>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</si>
  <si>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</si>
  <si>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</si>
  <si>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</si>
  <si>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</si>
  <si>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</si>
  <si>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</si>
  <si>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</si>
  <si>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</si>
  <si>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</si>
  <si>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</si>
  <si>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</si>
  <si>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</si>
  <si>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</si>
  <si>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</si>
  <si>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</si>
  <si>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</si>
  <si>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</si>
  <si>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</si>
  <si>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</si>
  <si>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</si>
  <si>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</si>
  <si>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</si>
  <si>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</si>
  <si>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</si>
  <si>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</si>
  <si>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</si>
  <si>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</si>
  <si>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</si>
  <si>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</si>
  <si>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</si>
  <si>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</si>
  <si>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</si>
  <si>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</si>
  <si>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</si>
  <si>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</si>
  <si>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</si>
  <si>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</si>
  <si>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</si>
  <si>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</si>
  <si>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</si>
  <si>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</si>
  <si>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</si>
  <si>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</si>
  <si>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</si>
  <si>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</si>
  <si>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</si>
  <si>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</si>
  <si>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</si>
  <si>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</si>
  <si>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</si>
  <si>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</si>
  <si>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</si>
  <si>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</si>
  <si>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</si>
  <si>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</si>
  <si>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</si>
  <si>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</si>
  <si>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</si>
  <si>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</si>
  <si>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</si>
  <si>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</si>
  <si>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</si>
  <si>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</si>
  <si>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</si>
  <si>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</si>
  <si>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</si>
  <si>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</si>
  <si>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</si>
  <si>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</si>
  <si>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</si>
  <si>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</si>
  <si>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</si>
  <si>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</si>
  <si>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</si>
  <si>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</si>
  <si>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</si>
  <si>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</si>
  <si>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</si>
  <si>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</si>
  <si>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</si>
  <si>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</si>
  <si>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</si>
  <si>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</si>
  <si>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</si>
  <si>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</si>
  <si>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</si>
  <si>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</si>
  <si>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</si>
  <si>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</si>
  <si>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</si>
  <si>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</si>
  <si>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</si>
  <si>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</si>
  <si>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</si>
  <si>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</si>
  <si>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</si>
  <si>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</si>
  <si>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</si>
  <si>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</si>
  <si>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</si>
  <si>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</si>
  <si>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</si>
  <si>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</si>
  <si>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</si>
  <si>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</si>
  <si>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</si>
  <si>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</si>
  <si>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</si>
  <si>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</si>
  <si>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</si>
  <si>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</si>
  <si>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</si>
  <si>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</si>
  <si>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</si>
  <si>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</si>
  <si>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</si>
  <si>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</si>
  <si>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</si>
  <si>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</si>
  <si>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</si>
  <si>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</si>
  <si>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</si>
  <si>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</si>
  <si>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</si>
  <si>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</si>
  <si>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</si>
  <si>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</si>
  <si>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</si>
  <si>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</si>
  <si>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</si>
  <si>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</si>
  <si>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</si>
  <si>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</si>
  <si>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</si>
  <si>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</si>
  <si>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</si>
  <si>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</si>
  <si>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</si>
  <si>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</si>
  <si>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</si>
  <si>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</si>
  <si>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</si>
  <si>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</si>
  <si>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</si>
  <si>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</si>
  <si>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</si>
  <si>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</si>
  <si>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</si>
  <si>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</si>
  <si>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</si>
  <si>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</si>
  <si>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</si>
  <si>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</si>
  <si>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</si>
  <si>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</si>
  <si>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</si>
  <si>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</si>
  <si>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</si>
  <si>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</si>
  <si>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</si>
  <si>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</si>
  <si>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</si>
  <si>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</si>
  <si>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</si>
  <si>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</si>
  <si>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</si>
  <si>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</si>
  <si>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</si>
  <si>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</si>
  <si>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</si>
  <si>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</si>
  <si>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</si>
  <si>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</si>
  <si>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</si>
  <si>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</si>
  <si>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</si>
  <si>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</si>
  <si>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</si>
  <si>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</si>
  <si>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</si>
  <si>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</si>
  <si>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</si>
  <si>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</si>
  <si>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</si>
  <si>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</si>
  <si>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</si>
  <si>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</si>
  <si>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</si>
  <si>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</si>
  <si>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</si>
  <si>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</si>
  <si>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</si>
  <si>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</si>
  <si>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</si>
  <si>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</si>
  <si>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</si>
  <si>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</si>
  <si>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</si>
  <si>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</si>
  <si>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</si>
  <si>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</si>
  <si>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</si>
  <si>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</si>
  <si>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</si>
  <si>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</si>
  <si>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</si>
  <si>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</si>
  <si>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</si>
  <si>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</si>
  <si>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</si>
  <si>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</si>
  <si>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</si>
  <si>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</si>
  <si>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</si>
  <si>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</si>
  <si>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</si>
  <si>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</si>
  <si>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</si>
  <si>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</si>
  <si>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</si>
  <si>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</si>
  <si>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</si>
  <si>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</si>
  <si>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</si>
  <si>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</si>
  <si>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</si>
  <si>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</si>
  <si>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</si>
  <si>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</si>
  <si>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</si>
  <si>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</si>
  <si>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</si>
  <si>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</si>
  <si>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</si>
  <si>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</si>
  <si>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</si>
  <si>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</si>
  <si>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</si>
  <si>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</si>
  <si>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</si>
  <si>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</si>
  <si>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</si>
  <si>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</si>
  <si>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</si>
  <si>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</si>
  <si>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</si>
  <si>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</si>
  <si>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</si>
  <si>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</si>
  <si>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</si>
  <si>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</si>
  <si>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</si>
  <si>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</si>
  <si>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</si>
  <si>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</si>
  <si>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</si>
  <si>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</si>
  <si>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</si>
  <si>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</si>
  <si>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</si>
  <si>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</si>
  <si>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</si>
  <si>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</si>
  <si>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</si>
  <si>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</si>
  <si>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</si>
  <si>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</si>
  <si>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</si>
  <si>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</si>
  <si>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</si>
  <si>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</si>
  <si>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</si>
  <si>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</si>
  <si>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</si>
  <si>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</si>
  <si>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</si>
  <si>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</si>
  <si>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</si>
  <si>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</si>
  <si>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</si>
  <si>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</si>
  <si>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</si>
  <si>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</si>
  <si>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</si>
  <si>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</si>
  <si>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</si>
  <si>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</si>
  <si>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</si>
  <si>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</si>
  <si>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</si>
  <si>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</si>
  <si>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</si>
  <si>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</si>
  <si>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</si>
  <si>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</si>
  <si>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</si>
  <si>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</si>
  <si>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</si>
  <si>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</si>
  <si>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</si>
  <si>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</si>
  <si>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</si>
  <si>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</si>
  <si>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</si>
  <si>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</si>
  <si>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</si>
  <si>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</si>
  <si>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</si>
  <si>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</si>
  <si>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</si>
  <si>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</si>
  <si>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</si>
  <si>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</si>
  <si>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</si>
  <si>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</si>
  <si>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</si>
  <si>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</si>
  <si>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</si>
  <si>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</si>
  <si>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</si>
  <si>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</si>
  <si>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</si>
  <si>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</si>
  <si>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</si>
  <si>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</si>
  <si>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</si>
  <si>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</si>
  <si>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</si>
  <si>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</si>
  <si>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</si>
  <si>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</si>
  <si>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</si>
  <si>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</si>
  <si>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</si>
  <si>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</si>
  <si>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</si>
  <si>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</si>
  <si>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</si>
  <si>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</si>
  <si>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</si>
  <si>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</si>
  <si>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</si>
  <si>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</si>
  <si>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</si>
  <si>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</si>
  <si>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</si>
  <si>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</si>
  <si>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</si>
  <si>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</si>
  <si>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</si>
  <si>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</si>
  <si>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</si>
  <si>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</si>
  <si>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</si>
  <si>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</si>
  <si>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</si>
  <si>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</si>
  <si>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</si>
  <si>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</si>
  <si>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</si>
  <si>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</si>
  <si>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</si>
  <si>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</si>
  <si>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</si>
  <si>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</si>
  <si>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</si>
  <si>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</si>
  <si>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</si>
  <si>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</si>
  <si>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</si>
  <si>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</si>
  <si>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</si>
  <si>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</si>
  <si>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</si>
  <si>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</si>
  <si>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</si>
  <si>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</si>
  <si>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</si>
  <si>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</si>
  <si>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</si>
  <si>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</si>
  <si>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</si>
  <si>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</si>
  <si>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</si>
  <si>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</si>
  <si>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</si>
  <si>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</si>
  <si>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</si>
  <si>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</si>
  <si>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</si>
  <si>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</si>
  <si>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</si>
  <si>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</si>
  <si>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</si>
  <si>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</si>
  <si>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</si>
  <si>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</si>
  <si>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</si>
  <si>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</si>
  <si>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</si>
  <si>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</si>
  <si>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</si>
  <si>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</si>
  <si>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</si>
  <si>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</si>
  <si>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</si>
  <si>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</si>
  <si>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</si>
  <si>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</si>
  <si>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</si>
  <si>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</si>
  <si>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</si>
  <si>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</si>
  <si>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</si>
  <si>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</si>
  <si>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</si>
  <si>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</si>
  <si>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</si>
  <si>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</si>
  <si>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</si>
  <si>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</si>
  <si>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</si>
  <si>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</si>
  <si>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</si>
  <si>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</si>
  <si>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</si>
  <si>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</si>
  <si>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</si>
  <si>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</si>
  <si>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</si>
  <si>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</si>
  <si>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</si>
  <si>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</si>
  <si>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</si>
  <si>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</si>
  <si>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</si>
  <si>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</si>
  <si>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</si>
  <si>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</si>
  <si>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</si>
  <si>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</si>
  <si>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</si>
  <si>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</si>
  <si>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</si>
  <si>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</si>
  <si>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</si>
  <si>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</si>
  <si>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</si>
  <si>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</si>
  <si>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</si>
  <si>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</si>
  <si>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</si>
  <si>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</si>
  <si>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</si>
  <si>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</si>
  <si>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</si>
  <si>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</si>
  <si>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</si>
  <si>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</si>
  <si>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</si>
  <si>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</si>
  <si>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</si>
  <si>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</si>
  <si>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</si>
  <si>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</si>
  <si>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</si>
  <si>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</si>
  <si>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</si>
  <si>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</si>
  <si>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</si>
  <si>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</si>
  <si>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</si>
  <si>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</si>
  <si>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</si>
  <si>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</si>
  <si>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</si>
  <si>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</si>
  <si>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</si>
  <si>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</si>
  <si>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</si>
  <si>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</si>
  <si>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</si>
  <si>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</si>
  <si>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</si>
  <si>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</si>
  <si>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</si>
  <si>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</si>
  <si>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</si>
  <si>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</si>
  <si>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</si>
  <si>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</si>
  <si>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</si>
  <si>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</si>
  <si>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</si>
  <si>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</si>
  <si>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</si>
  <si>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</si>
  <si>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</si>
  <si>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</si>
  <si>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</si>
  <si>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</si>
  <si>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</si>
  <si>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</si>
  <si>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</si>
  <si>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</si>
  <si>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</si>
  <si>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</si>
  <si>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</si>
  <si>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</si>
  <si>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</si>
  <si>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</si>
  <si>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</si>
  <si>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</si>
  <si>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</si>
  <si>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</si>
  <si>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</si>
  <si>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</si>
  <si>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</si>
  <si>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</si>
  <si>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</si>
  <si>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</si>
  <si>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</si>
  <si>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</si>
  <si>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</si>
  <si>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</si>
  <si>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</si>
  <si>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</si>
  <si>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</si>
  <si>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</si>
  <si>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</si>
  <si>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</si>
  <si>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</si>
  <si>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</si>
  <si>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</si>
  <si>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</si>
  <si>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</si>
  <si>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</si>
  <si>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</si>
  <si>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</si>
  <si>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</si>
  <si>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</si>
  <si>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</si>
  <si>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</si>
  <si>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</si>
  <si>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</si>
  <si>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</si>
  <si>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</si>
  <si>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</si>
  <si>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</si>
  <si>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</si>
  <si>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</si>
  <si>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</si>
  <si>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</si>
  <si>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</si>
  <si>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</si>
  <si>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</si>
  <si>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</si>
  <si>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</si>
  <si>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</si>
  <si>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</si>
  <si>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</si>
  <si>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</si>
  <si>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</si>
  <si>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</si>
  <si>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</si>
  <si>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</si>
  <si>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</si>
  <si>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</si>
  <si>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</si>
  <si>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</si>
  <si>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</si>
  <si>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</si>
  <si>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</si>
  <si>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</si>
  <si>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</si>
  <si>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</si>
  <si>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</si>
  <si>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</si>
  <si>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</si>
  <si>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</si>
  <si>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</si>
  <si>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</si>
  <si>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</si>
  <si>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</si>
  <si>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</si>
  <si>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</si>
  <si>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</si>
  <si>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</si>
  <si>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</si>
  <si>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</si>
  <si>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</si>
  <si>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</si>
  <si>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</si>
  <si>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</si>
  <si>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</si>
  <si>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</si>
  <si>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</si>
  <si>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</si>
  <si>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</si>
  <si>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</si>
  <si>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</si>
  <si>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</si>
  <si>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</si>
  <si>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</si>
  <si>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</si>
  <si>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</si>
  <si>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</si>
  <si>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</si>
  <si>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</si>
  <si>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</si>
  <si>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</si>
  <si>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</si>
  <si>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</si>
  <si>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</si>
  <si>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</si>
  <si>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</si>
  <si>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</si>
  <si>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</si>
  <si>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</si>
  <si>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</si>
  <si>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</si>
  <si>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</si>
  <si>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</si>
  <si>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</si>
  <si>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</si>
  <si>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</si>
  <si>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</si>
  <si>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</si>
  <si>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</si>
  <si>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</si>
  <si>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</si>
  <si>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</si>
  <si>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</si>
  <si>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</si>
  <si>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</si>
  <si>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</si>
  <si>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</si>
  <si>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</si>
  <si>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</si>
  <si>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</si>
  <si>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</si>
  <si>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</si>
  <si>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</si>
  <si>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</si>
  <si>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</si>
  <si>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</si>
  <si>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</si>
  <si>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</si>
  <si>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</si>
  <si>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</si>
  <si>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</si>
  <si>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</si>
  <si>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</si>
  <si>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</si>
  <si>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</si>
  <si>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</si>
  <si>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</si>
  <si>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</si>
  <si>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</si>
  <si>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</si>
  <si>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</si>
  <si>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</si>
  <si>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</si>
  <si>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</si>
  <si>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</si>
  <si>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</si>
  <si>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</si>
  <si>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</si>
  <si>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</si>
  <si>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</si>
  <si>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</si>
  <si>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</si>
  <si>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</si>
  <si>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</si>
  <si>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</si>
  <si>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</si>
  <si>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</si>
  <si>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</si>
  <si>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</si>
  <si>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</si>
  <si>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</si>
  <si>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</si>
  <si>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</si>
  <si>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</si>
  <si>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</si>
  <si>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</si>
  <si>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</si>
  <si>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</si>
  <si>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</si>
  <si>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</si>
  <si>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</si>
  <si>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</si>
  <si>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</si>
  <si>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</si>
  <si>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</si>
  <si>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</si>
  <si>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</si>
  <si>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</si>
  <si>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</si>
  <si>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</si>
  <si>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</si>
  <si>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</si>
  <si>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</si>
  <si>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</si>
  <si>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</si>
  <si>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</si>
  <si>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</si>
  <si>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</si>
  <si>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</si>
  <si>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</si>
  <si>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</si>
  <si>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</si>
  <si>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</si>
  <si>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</si>
  <si>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</si>
  <si>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</si>
  <si>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</si>
  <si>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</si>
  <si>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</si>
  <si>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</si>
  <si>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</si>
  <si>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</si>
  <si>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</si>
  <si>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</si>
  <si>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</si>
  <si>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</si>
  <si>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</si>
  <si>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</si>
  <si>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</si>
  <si>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</si>
  <si>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</si>
  <si>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</si>
  <si>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</si>
  <si>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</si>
  <si>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</si>
  <si>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</si>
  <si>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</si>
  <si>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</si>
  <si>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</si>
  <si>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</si>
  <si>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</si>
  <si>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</si>
  <si>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</si>
  <si>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</si>
  <si>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</si>
  <si>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</si>
  <si>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</si>
  <si>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</si>
  <si>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</si>
  <si>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</si>
  <si>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</si>
  <si>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</si>
  <si>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</si>
  <si>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</si>
  <si>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</si>
  <si>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</si>
  <si>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</si>
  <si>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</si>
  <si>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</si>
  <si>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</si>
  <si>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</si>
  <si>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</si>
  <si>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</si>
  <si>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</si>
  <si>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</si>
  <si>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</si>
  <si>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</si>
  <si>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</si>
  <si>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</si>
  <si>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</si>
  <si>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</si>
  <si>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</si>
  <si>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</si>
  <si>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</si>
  <si>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</si>
  <si>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</si>
  <si>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</si>
  <si>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</si>
  <si>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</si>
  <si>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</si>
  <si>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</si>
  <si>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</si>
  <si>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</si>
  <si>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</si>
  <si>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</si>
  <si>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</si>
  <si>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</si>
  <si>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</si>
  <si>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</si>
  <si>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</si>
  <si>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</si>
  <si>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</si>
  <si>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</si>
  <si>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</si>
  <si>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</si>
  <si>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</si>
  <si>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</si>
  <si>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</si>
  <si>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</si>
  <si>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</si>
  <si>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</si>
  <si>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</si>
  <si>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</si>
  <si>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</si>
  <si>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</si>
  <si>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</si>
  <si>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</si>
  <si>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</si>
  <si>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</si>
  <si>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</si>
  <si>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</si>
  <si>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</si>
  <si>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</si>
  <si>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</si>
  <si>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</si>
  <si>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</si>
  <si>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</si>
  <si>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</si>
  <si>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</si>
  <si>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</si>
  <si>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</si>
  <si>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</si>
  <si>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</si>
  <si>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</si>
  <si>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</si>
  <si>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</si>
  <si>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</si>
  <si>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</si>
  <si>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</si>
  <si>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</si>
  <si>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</si>
  <si>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</si>
  <si>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</si>
  <si>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</si>
  <si>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</si>
  <si>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</si>
  <si>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</si>
  <si>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</si>
  <si>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</si>
  <si>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</si>
  <si>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</si>
  <si>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</si>
  <si>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</si>
  <si>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</si>
  <si>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</si>
  <si>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</si>
  <si>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</si>
  <si>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</si>
  <si>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</si>
  <si>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</si>
  <si>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</si>
  <si>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</si>
  <si>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</si>
  <si>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</si>
  <si>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</si>
  <si>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</si>
  <si>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</si>
  <si>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</si>
  <si>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</si>
  <si>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</si>
  <si>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</si>
  <si>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</si>
  <si>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</si>
  <si>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</si>
  <si>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</si>
  <si>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</si>
  <si>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</si>
  <si>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</si>
  <si>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</si>
  <si>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</si>
  <si>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</si>
  <si>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</si>
  <si>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</si>
  <si>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</si>
  <si>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</si>
  <si>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</si>
  <si>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</si>
  <si>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</si>
  <si>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</si>
  <si>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</si>
  <si>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</si>
  <si>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</si>
  <si>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</si>
  <si>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</si>
  <si>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</si>
  <si>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</si>
  <si>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</si>
  <si>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</si>
  <si>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</si>
  <si>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</si>
  <si>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</si>
  <si>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</si>
  <si>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</si>
  <si>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</si>
  <si>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</si>
  <si>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</si>
  <si>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</si>
  <si>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</si>
  <si>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</si>
  <si>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</si>
  <si>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</si>
  <si>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</si>
  <si>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</si>
  <si>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</si>
  <si>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</si>
  <si>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</si>
  <si>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</si>
  <si>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</si>
  <si>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</si>
  <si>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</si>
  <si>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</si>
  <si>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</si>
  <si>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</si>
  <si>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</si>
  <si>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</si>
  <si>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</si>
  <si>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</si>
  <si>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</si>
  <si>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</si>
  <si>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</si>
  <si>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</si>
  <si>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</si>
  <si>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</si>
  <si>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</si>
  <si>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</si>
  <si>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</si>
  <si>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</si>
  <si>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</si>
  <si>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</si>
  <si>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</si>
  <si>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</si>
  <si>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</si>
  <si>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</si>
  <si>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</si>
  <si>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</si>
  <si>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</si>
  <si>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</si>
  <si>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</si>
  <si>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</si>
  <si>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</si>
  <si>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</si>
  <si>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</si>
  <si>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</si>
  <si>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</si>
  <si>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</si>
  <si>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</si>
  <si>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</si>
  <si>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</si>
  <si>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</si>
  <si>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</si>
  <si>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</si>
  <si>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</si>
  <si>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</si>
  <si>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</si>
  <si>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</si>
  <si>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</si>
  <si>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</si>
  <si>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</si>
  <si>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</si>
  <si>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</si>
  <si>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</si>
  <si>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</si>
  <si>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</si>
  <si>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</si>
  <si>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</si>
  <si>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</si>
  <si>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</si>
  <si>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</si>
  <si>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</si>
  <si>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</si>
  <si>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</si>
  <si>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</si>
  <si>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</si>
  <si>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</si>
  <si>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</si>
  <si>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</si>
  <si>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</si>
  <si>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</si>
  <si>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</si>
  <si>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</si>
  <si>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</si>
  <si>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</si>
  <si>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</si>
  <si>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</si>
  <si>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</si>
  <si>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</si>
  <si>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</si>
  <si>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</si>
  <si>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</si>
  <si>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</si>
  <si>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</si>
  <si>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</si>
  <si>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</si>
  <si>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</si>
  <si>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</si>
  <si>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</si>
  <si>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</si>
  <si>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</si>
  <si>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</si>
  <si>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</si>
  <si>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</si>
  <si>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</si>
  <si>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</si>
  <si>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</si>
  <si>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</si>
  <si>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</si>
  <si>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</si>
  <si>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</si>
  <si>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</si>
  <si>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</si>
  <si>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</si>
  <si>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</si>
  <si>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</si>
  <si>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</si>
  <si>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</si>
  <si>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</si>
  <si>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</si>
  <si>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</si>
  <si>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</si>
  <si>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</si>
  <si>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</si>
  <si>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</si>
  <si>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</si>
  <si>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</si>
  <si>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</si>
  <si>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</si>
  <si>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</si>
  <si>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</si>
  <si>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</si>
  <si>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</si>
  <si>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</si>
  <si>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</si>
  <si>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</si>
  <si>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</si>
  <si>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</si>
  <si>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</si>
  <si>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</si>
  <si>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</si>
  <si>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</si>
  <si>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</si>
  <si>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</si>
  <si>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</si>
  <si>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</si>
  <si>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</si>
  <si>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</si>
  <si>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</si>
  <si>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</si>
  <si>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</si>
  <si>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</si>
  <si>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</si>
  <si>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</si>
  <si>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</si>
  <si>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</si>
  <si>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</si>
  <si>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</si>
  <si>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</si>
  <si>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</si>
  <si>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</si>
  <si>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</si>
  <si>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</si>
  <si>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</si>
  <si>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</si>
  <si>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</si>
  <si>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</si>
  <si>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</si>
  <si>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</si>
  <si>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</si>
  <si>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</si>
  <si>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</si>
  <si>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</si>
  <si>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</si>
  <si>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</si>
  <si>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</si>
  <si>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</si>
  <si>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</si>
  <si>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</si>
  <si>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</si>
  <si>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</si>
  <si>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</si>
  <si>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</si>
  <si>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</si>
  <si>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</si>
  <si>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</si>
  <si>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</si>
  <si>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</si>
  <si>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</si>
  <si>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</si>
  <si>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</si>
  <si>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</si>
  <si>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</si>
  <si>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</si>
  <si>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</si>
  <si>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</si>
  <si>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</si>
  <si>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</si>
  <si>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</si>
  <si>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</si>
  <si>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</si>
  <si>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</si>
  <si>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</si>
  <si>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</si>
  <si>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</si>
  <si>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</si>
  <si>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</si>
  <si>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</si>
  <si>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</si>
  <si>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</si>
  <si>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</si>
  <si>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</si>
  <si>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</si>
  <si>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</si>
  <si>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</si>
  <si>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</si>
  <si>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</si>
  <si>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</si>
  <si>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</si>
  <si>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</si>
  <si>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</si>
  <si>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</si>
  <si>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</si>
  <si>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</si>
  <si>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</si>
  <si>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</si>
  <si>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</si>
  <si>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</si>
  <si>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</si>
  <si>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</si>
  <si>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</si>
  <si>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</si>
  <si>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</si>
  <si>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</si>
  <si>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</si>
  <si>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</si>
  <si>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</si>
  <si>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</si>
  <si>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</si>
  <si>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</si>
  <si>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</si>
  <si>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</si>
  <si>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</si>
  <si>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</si>
  <si>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</si>
  <si>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</si>
  <si>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</si>
  <si>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</si>
  <si>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</si>
  <si>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</si>
  <si>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</si>
  <si>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</si>
  <si>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</si>
  <si>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</si>
  <si>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</si>
  <si>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</si>
  <si>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</si>
  <si>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</si>
  <si>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</si>
  <si>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</si>
  <si>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</si>
  <si>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</si>
  <si>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</si>
  <si>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</si>
  <si>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</si>
  <si>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</si>
  <si>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</si>
  <si>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</si>
  <si>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</si>
  <si>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</si>
  <si>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</si>
  <si>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</si>
  <si>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</si>
  <si>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</si>
  <si>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</si>
  <si>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</si>
  <si>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</si>
  <si>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</si>
  <si>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</si>
  <si>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</si>
  <si>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</si>
  <si>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</si>
  <si>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</si>
  <si>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</si>
  <si>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</si>
  <si>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</si>
  <si>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</si>
  <si>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</si>
  <si>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</si>
  <si>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</si>
  <si>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</si>
  <si>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</si>
  <si>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</si>
  <si>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</si>
  <si>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</si>
  <si>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</si>
  <si>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</si>
  <si>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</si>
  <si>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</si>
  <si>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</si>
  <si>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</si>
  <si>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</si>
  <si>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</si>
  <si>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</si>
  <si>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</si>
  <si>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</si>
  <si>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</si>
  <si>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</si>
  <si>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</si>
  <si>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</si>
  <si>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</si>
  <si>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</si>
  <si>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</si>
  <si>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</si>
  <si>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</si>
  <si>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</si>
  <si>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</si>
  <si>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</si>
  <si>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</si>
  <si>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</si>
  <si>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</si>
  <si>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</si>
  <si>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</si>
  <si>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</si>
  <si>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</si>
  <si>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</si>
  <si>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</si>
  <si>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</si>
  <si>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</si>
  <si>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</si>
  <si>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</si>
  <si>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</si>
  <si>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</si>
  <si>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</si>
  <si>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</si>
  <si>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</si>
  <si>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</si>
  <si>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</si>
  <si>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</si>
  <si>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</si>
  <si>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</si>
  <si>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</si>
  <si>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</si>
  <si>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</si>
  <si>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</si>
  <si>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</si>
  <si>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</si>
  <si>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</si>
  <si>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</si>
  <si>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</si>
  <si>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</si>
  <si>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</si>
  <si>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</si>
  <si>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</si>
  <si>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</si>
  <si>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</si>
  <si>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</si>
  <si>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</si>
  <si>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</si>
  <si>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</si>
  <si>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</si>
  <si>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</si>
  <si>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</si>
  <si>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</si>
  <si>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</si>
  <si>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</si>
  <si>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</si>
  <si>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</si>
  <si>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</si>
  <si>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</si>
  <si>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</si>
  <si>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</si>
  <si>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</si>
  <si>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</si>
  <si>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</si>
  <si>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</si>
  <si>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</si>
  <si>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</si>
  <si>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</si>
  <si>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</si>
  <si>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</si>
  <si>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</si>
  <si>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</si>
  <si>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</si>
  <si>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</si>
  <si>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</si>
  <si>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</si>
  <si>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</si>
  <si>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</si>
  <si>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</si>
  <si>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</si>
  <si>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</si>
  <si>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</si>
  <si>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</si>
  <si>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</si>
  <si>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</si>
  <si>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</si>
  <si>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</si>
  <si>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</si>
  <si>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</si>
  <si>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</si>
  <si>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</si>
  <si>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</si>
  <si>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</si>
  <si>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</si>
  <si>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</si>
  <si>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</si>
  <si>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</si>
  <si>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</si>
  <si>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</si>
  <si>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</si>
  <si>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</si>
  <si>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</si>
  <si>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</si>
  <si>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</si>
  <si>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</si>
  <si>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</si>
  <si>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</si>
  <si>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</si>
  <si>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</si>
  <si>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</si>
  <si>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</si>
  <si>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</si>
  <si>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</si>
  <si>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</si>
  <si>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</si>
  <si>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</si>
  <si>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</si>
  <si>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</si>
  <si>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</si>
  <si>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</si>
  <si>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</si>
  <si>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</si>
  <si>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</si>
  <si>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</si>
  <si>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</si>
  <si>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</si>
  <si>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</si>
  <si>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</si>
  <si>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</si>
  <si>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</si>
  <si>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</si>
  <si>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</si>
  <si>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</si>
  <si>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</si>
  <si>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</si>
  <si>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</si>
  <si>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</si>
  <si>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</si>
  <si>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</si>
  <si>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</si>
  <si>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</si>
  <si>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</si>
  <si>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</si>
  <si>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</si>
  <si>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</si>
  <si>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</si>
  <si>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</si>
  <si>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</si>
  <si>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</si>
  <si>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</si>
  <si>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</si>
  <si>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</si>
  <si>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</si>
  <si>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</si>
  <si>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</si>
  <si>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</si>
  <si>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</si>
  <si>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</si>
  <si>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</si>
  <si>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</si>
  <si>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</si>
  <si>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</si>
  <si>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</si>
  <si>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</si>
  <si>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</si>
  <si>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</si>
  <si>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</si>
  <si>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</si>
  <si>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</si>
  <si>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</si>
  <si>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</si>
  <si>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</si>
  <si>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</si>
  <si>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</si>
  <si>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</si>
  <si>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</si>
  <si>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</si>
  <si>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</si>
  <si>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</si>
  <si>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</si>
  <si>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</si>
  <si>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</si>
  <si>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</si>
  <si>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</si>
  <si>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</si>
  <si>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</si>
  <si>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</si>
  <si>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</si>
  <si>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</si>
  <si>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</si>
  <si>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</si>
  <si>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</si>
  <si>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</si>
  <si>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</si>
  <si>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</si>
  <si>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</si>
  <si>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</si>
  <si>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</si>
  <si>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</si>
  <si>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</si>
  <si>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</si>
  <si>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</si>
  <si>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</si>
  <si>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</si>
  <si>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</si>
  <si>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</si>
  <si>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</si>
  <si>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</si>
  <si>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</si>
  <si>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</si>
  <si>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</si>
  <si>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</si>
  <si>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</si>
  <si>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</si>
  <si>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</si>
  <si>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</si>
  <si>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</si>
  <si>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</si>
  <si>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</si>
  <si>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</si>
  <si>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</si>
  <si>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</si>
  <si>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</si>
  <si>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</si>
  <si>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</si>
  <si>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</si>
  <si>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</si>
  <si>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</si>
  <si>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</si>
  <si>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</si>
  <si>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</si>
  <si>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</si>
  <si>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</si>
  <si>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</si>
  <si>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</si>
  <si>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</si>
  <si>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</si>
  <si>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</si>
  <si>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</si>
  <si>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</si>
  <si>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</si>
  <si>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</si>
  <si>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</si>
  <si>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</si>
  <si>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</si>
  <si>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</si>
  <si>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</si>
  <si>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</si>
  <si>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</si>
  <si>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</si>
  <si>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</si>
  <si>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</si>
  <si>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</si>
  <si>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</si>
  <si>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</si>
  <si>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</si>
  <si>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</si>
  <si>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</si>
  <si>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</si>
  <si>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</si>
  <si>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</si>
  <si>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</si>
  <si>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</si>
  <si>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</si>
  <si>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</si>
  <si>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</si>
  <si>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</si>
  <si>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</si>
  <si>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</si>
  <si>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</si>
  <si>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</si>
  <si>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</si>
  <si>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</si>
  <si>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</si>
  <si>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</si>
  <si>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</si>
  <si>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</si>
  <si>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</si>
  <si>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</si>
  <si>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</si>
  <si>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</si>
  <si>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</si>
  <si>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</si>
  <si>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</si>
  <si>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</si>
  <si>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</si>
  <si>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</si>
  <si>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</si>
  <si>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</si>
  <si>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</si>
  <si>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</si>
  <si>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</si>
  <si>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</si>
  <si>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</si>
  <si>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</si>
  <si>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</si>
  <si>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</si>
  <si>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</si>
  <si>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</si>
  <si>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</si>
  <si>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</si>
  <si>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</si>
  <si>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</si>
  <si>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</si>
  <si>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</si>
  <si>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</si>
  <si>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</si>
  <si>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</si>
  <si>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</si>
  <si>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</si>
  <si>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</si>
  <si>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</si>
  <si>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</si>
  <si>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</si>
  <si>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</si>
  <si>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</si>
  <si>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</si>
  <si>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</si>
  <si>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</si>
  <si>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</si>
  <si>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</si>
  <si>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</si>
  <si>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</si>
  <si>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</si>
  <si>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</si>
  <si>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</si>
  <si>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</si>
  <si>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</si>
  <si>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</si>
  <si>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</si>
  <si>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</si>
  <si>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</si>
  <si>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</si>
  <si>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</si>
  <si>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</si>
  <si>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</si>
  <si>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</si>
  <si>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</si>
  <si>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</si>
  <si>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</si>
  <si>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</si>
  <si>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</si>
  <si>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</si>
  <si>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</si>
  <si>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</si>
  <si>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</si>
  <si>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</si>
  <si>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</si>
  <si>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</si>
  <si>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</si>
  <si>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</si>
  <si>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</si>
  <si>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</si>
  <si>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</si>
  <si>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</si>
  <si>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</si>
  <si>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</si>
  <si>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</si>
  <si>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</si>
  <si>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</si>
  <si>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</si>
  <si>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</si>
  <si>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</si>
  <si>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</si>
  <si>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</si>
  <si>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</si>
  <si>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</si>
  <si>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</si>
  <si>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</si>
  <si>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</si>
  <si>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</si>
  <si>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</si>
  <si>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</si>
  <si>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</si>
  <si>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</si>
  <si>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</si>
  <si>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</si>
  <si>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</si>
  <si>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</si>
  <si>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</si>
  <si>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</si>
  <si>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</si>
  <si>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</si>
  <si>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</si>
  <si>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</si>
  <si>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</si>
  <si>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</si>
  <si>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</si>
  <si>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</si>
  <si>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</si>
  <si>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</si>
  <si>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</si>
  <si>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</si>
  <si>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</si>
  <si>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</si>
  <si>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</si>
  <si>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</si>
  <si>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</si>
  <si>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</si>
  <si>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</si>
  <si>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</si>
  <si>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</si>
  <si>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</si>
  <si>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</si>
  <si>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</si>
  <si>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</si>
  <si>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</si>
  <si>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</si>
  <si>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</si>
  <si>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</si>
  <si>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</si>
  <si>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</si>
  <si>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</si>
  <si>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</si>
  <si>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</si>
  <si>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</si>
  <si>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</si>
  <si>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</si>
  <si>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</si>
  <si>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</si>
  <si>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</si>
  <si>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</si>
  <si>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</si>
  <si>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</si>
  <si>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</si>
  <si>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</si>
  <si>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</si>
  <si>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</si>
  <si>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</si>
  <si>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</si>
  <si>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</si>
  <si>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</si>
  <si>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</si>
  <si>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</si>
  <si>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</si>
  <si>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</si>
  <si>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</si>
  <si>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</si>
  <si>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</si>
  <si>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</si>
  <si>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</si>
  <si>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</si>
  <si>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</si>
  <si>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</si>
  <si>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</si>
  <si>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</si>
  <si>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</si>
  <si>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</si>
  <si>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</si>
  <si>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</si>
  <si>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</si>
  <si>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</si>
  <si>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</si>
  <si>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</si>
  <si>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</si>
  <si>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</si>
  <si>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</si>
  <si>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</si>
  <si>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</si>
  <si>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</si>
  <si>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</si>
  <si>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</si>
  <si>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</si>
  <si>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</si>
  <si>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</si>
  <si>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</si>
  <si>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</si>
  <si>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</si>
  <si>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</si>
  <si>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</si>
  <si>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</si>
  <si>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</si>
  <si>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</si>
  <si>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</si>
  <si>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</si>
  <si>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</si>
  <si>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</si>
  <si>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</si>
  <si>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</si>
  <si>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</si>
  <si>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</si>
  <si>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</si>
  <si>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</si>
  <si>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</si>
  <si>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</si>
  <si>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</si>
  <si>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</si>
  <si>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</si>
  <si>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</si>
  <si>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</si>
  <si>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</si>
  <si>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</si>
  <si>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</si>
  <si>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</si>
  <si>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</si>
  <si>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</si>
  <si>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</si>
  <si>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</si>
  <si>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</si>
  <si>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</si>
  <si>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</si>
  <si>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</si>
  <si>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</si>
  <si>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</si>
  <si>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</si>
  <si>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</si>
  <si>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</si>
  <si>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</si>
  <si>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</si>
  <si>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</si>
  <si>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</si>
  <si>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</si>
  <si>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</si>
  <si>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</si>
  <si>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</si>
  <si>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</si>
  <si>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</si>
  <si>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</si>
  <si>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</si>
  <si>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</si>
  <si>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</si>
  <si>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</si>
  <si>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</si>
  <si>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</si>
  <si>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</si>
  <si>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</si>
  <si>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</si>
  <si>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</si>
  <si>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</si>
  <si>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</si>
  <si>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</si>
  <si>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</si>
  <si>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</si>
  <si>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</si>
  <si>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</si>
  <si>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</si>
  <si>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</si>
  <si>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</si>
  <si>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</si>
  <si>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</si>
  <si>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</si>
  <si>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</si>
  <si>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</si>
  <si>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</si>
  <si>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</si>
  <si>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</si>
  <si>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</si>
  <si>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</si>
  <si>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</si>
  <si>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</si>
  <si>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</si>
  <si>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</si>
  <si>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</si>
  <si>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</si>
  <si>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</si>
  <si>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</si>
  <si>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</si>
  <si>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</si>
  <si>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</si>
  <si>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</si>
  <si>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</si>
  <si>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</si>
  <si>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</si>
  <si>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</si>
  <si>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</si>
  <si>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</si>
  <si>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</si>
  <si>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</si>
  <si>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</si>
  <si>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</si>
  <si>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</si>
  <si>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</si>
  <si>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</si>
  <si>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</si>
  <si>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</si>
  <si>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</si>
  <si>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</si>
  <si>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</si>
  <si>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</si>
  <si>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</si>
  <si>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</si>
  <si>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</si>
  <si>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</si>
  <si>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</si>
  <si>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</si>
  <si>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</si>
  <si>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</si>
  <si>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</si>
  <si>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</si>
  <si>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</si>
  <si>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</si>
  <si>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</si>
  <si>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</si>
  <si>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</si>
  <si>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</si>
  <si>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</si>
  <si>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</si>
  <si>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</si>
  <si>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</si>
  <si>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</si>
  <si>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</si>
  <si>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</si>
  <si>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</si>
  <si>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</si>
  <si>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</si>
  <si>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</si>
  <si>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</si>
  <si>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</si>
  <si>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</si>
  <si>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</si>
  <si>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</si>
  <si>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</si>
  <si>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</si>
  <si>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</si>
  <si>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</si>
  <si>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</si>
  <si>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</si>
  <si>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</si>
  <si>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</si>
  <si>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</si>
  <si>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</si>
  <si>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</si>
  <si>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</si>
  <si>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</si>
  <si>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</si>
  <si>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</si>
  <si>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</si>
  <si>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</si>
  <si>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</si>
  <si>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</si>
  <si>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</si>
  <si>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</si>
  <si>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</si>
  <si>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</si>
  <si>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</si>
  <si>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</si>
  <si>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</si>
  <si>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</si>
  <si>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</si>
  <si>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</si>
  <si>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</si>
  <si>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</si>
  <si>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</si>
  <si>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</si>
  <si>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</si>
  <si>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</si>
  <si>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</si>
  <si>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</si>
  <si>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</si>
  <si>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</si>
  <si>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</si>
  <si>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</si>
  <si>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</si>
  <si>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</si>
  <si>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</si>
  <si>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</si>
  <si>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</si>
  <si>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</si>
  <si>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</si>
  <si>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</si>
  <si>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</si>
  <si>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</si>
  <si>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</si>
  <si>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</si>
  <si>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</si>
  <si>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</si>
  <si>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</si>
  <si>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</si>
  <si>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</si>
  <si>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</si>
  <si>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</si>
  <si>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</si>
  <si>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</si>
  <si>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</si>
  <si>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</si>
  <si>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</si>
  <si>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</si>
  <si>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</si>
  <si>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</si>
  <si>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</si>
  <si>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</si>
  <si>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</si>
  <si>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</si>
  <si>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</si>
  <si>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</si>
  <si>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</si>
  <si>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</si>
  <si>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</si>
  <si>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</si>
  <si>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</si>
  <si>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</si>
  <si>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</si>
  <si>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</si>
  <si>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</si>
  <si>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</si>
  <si>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</si>
  <si>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</si>
  <si>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</si>
  <si>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</si>
  <si>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</si>
  <si>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</si>
  <si>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</si>
  <si>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</si>
  <si>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</si>
  <si>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</si>
  <si>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</si>
  <si>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</si>
  <si>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</si>
  <si>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</si>
  <si>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</si>
  <si>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</si>
  <si>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</si>
  <si>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</si>
  <si>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</si>
  <si>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</si>
  <si>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</si>
  <si>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</si>
  <si>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</si>
  <si>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</si>
  <si>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</si>
  <si>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</si>
  <si>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</si>
  <si>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</si>
  <si>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</si>
  <si>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</si>
  <si>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</si>
  <si>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</si>
  <si>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</si>
  <si>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</si>
  <si>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</si>
  <si>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</si>
  <si>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</si>
  <si>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</si>
  <si>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</si>
  <si>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</si>
  <si>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</si>
  <si>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</si>
  <si>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</si>
  <si>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</si>
  <si>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</si>
  <si>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</si>
  <si>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</si>
  <si>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</si>
  <si>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</si>
  <si>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</si>
  <si>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</si>
  <si>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</si>
  <si>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</si>
  <si>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</si>
  <si>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</si>
  <si>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</si>
  <si>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</si>
  <si>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</si>
  <si>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</si>
  <si>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</si>
  <si>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</si>
  <si>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</si>
  <si>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</si>
  <si>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</si>
  <si>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</si>
  <si>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</si>
  <si>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</si>
  <si>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</si>
  <si>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</si>
  <si>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</si>
  <si>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</si>
  <si>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</si>
  <si>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</si>
  <si>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</si>
  <si>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</si>
  <si>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</si>
  <si>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</si>
  <si>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</si>
  <si>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</si>
  <si>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</si>
  <si>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</si>
  <si>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</si>
  <si>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</si>
  <si>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</si>
  <si>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</si>
  <si>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</si>
  <si>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</si>
  <si>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</si>
  <si>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</si>
  <si>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</si>
  <si>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</si>
  <si>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</si>
  <si>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</si>
  <si>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</si>
  <si>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</si>
  <si>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</si>
  <si>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</si>
  <si>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</si>
  <si>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</si>
  <si>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</si>
  <si>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</si>
  <si>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</si>
  <si>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</si>
  <si>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</si>
  <si>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</si>
  <si>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</si>
  <si>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</si>
  <si>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</si>
  <si>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</si>
  <si>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</si>
  <si>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</si>
  <si>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</si>
  <si>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</si>
  <si>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</si>
  <si>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</si>
  <si>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</si>
  <si>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</si>
  <si>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</si>
  <si>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</si>
  <si>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</si>
  <si>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</si>
  <si>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</si>
  <si>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</si>
  <si>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</si>
  <si>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</si>
  <si>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</si>
  <si>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</si>
  <si>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</si>
  <si>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</si>
  <si>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</si>
  <si>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</si>
  <si>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</si>
  <si>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</si>
  <si>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</si>
  <si>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</si>
  <si>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</si>
  <si>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</si>
  <si>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</si>
  <si>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</si>
  <si>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</si>
  <si>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</si>
  <si>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</si>
  <si>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</si>
  <si>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</si>
  <si>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</si>
  <si>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</si>
  <si>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</si>
  <si>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</si>
  <si>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</si>
  <si>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</si>
  <si>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</si>
  <si>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</si>
  <si>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</si>
  <si>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</si>
  <si>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</si>
  <si>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</si>
  <si>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</si>
  <si>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</si>
  <si>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</si>
  <si>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</si>
  <si>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</si>
  <si>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</si>
  <si>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</si>
  <si>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</si>
  <si>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</si>
  <si>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</si>
  <si>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</si>
  <si>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</si>
  <si>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</si>
  <si>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</si>
  <si>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</si>
  <si>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</si>
  <si>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</si>
  <si>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</si>
  <si>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</si>
  <si>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</si>
  <si>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</si>
  <si>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</si>
  <si>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</si>
  <si>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</si>
  <si>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</si>
  <si>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</si>
  <si>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</si>
  <si>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</si>
  <si>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</si>
  <si>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</si>
  <si>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</si>
  <si>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</si>
  <si>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</si>
  <si>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</si>
  <si>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</si>
  <si>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</si>
  <si>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</si>
  <si>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</si>
  <si>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</si>
  <si>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</si>
  <si>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</si>
  <si>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</si>
  <si>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</si>
  <si>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</si>
  <si>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</si>
  <si>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</si>
  <si>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</si>
  <si>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</si>
  <si>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</si>
  <si>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</si>
  <si>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</si>
  <si>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</si>
  <si>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</si>
  <si>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</si>
  <si>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</si>
  <si>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</si>
  <si>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</si>
  <si>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</si>
  <si>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</si>
  <si>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</si>
  <si>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</si>
  <si>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</si>
  <si>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</si>
  <si>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</si>
  <si>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</si>
  <si>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</si>
  <si>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</si>
  <si>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</si>
  <si>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</si>
  <si>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</si>
  <si>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</si>
  <si>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</si>
  <si>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</si>
  <si>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</si>
  <si>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</si>
  <si>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</si>
  <si>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</si>
  <si>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</si>
  <si>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</si>
  <si>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</si>
  <si>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</si>
  <si>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</si>
  <si>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</si>
  <si>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</si>
  <si>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</si>
  <si>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</si>
  <si>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</si>
  <si>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</si>
  <si>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</si>
  <si>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</si>
  <si>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</si>
  <si>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</si>
  <si>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</si>
  <si>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</si>
  <si>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</si>
  <si>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</si>
  <si>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</si>
  <si>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</si>
  <si>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</si>
  <si>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</si>
  <si>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</si>
  <si>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</si>
  <si>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</si>
  <si>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</si>
  <si>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</si>
  <si>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</si>
  <si>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</si>
  <si>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</si>
  <si>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</si>
  <si>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</si>
  <si>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</si>
  <si>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</si>
  <si>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</si>
  <si>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</si>
  <si>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</si>
  <si>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</si>
  <si>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</si>
  <si>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</si>
  <si>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</si>
  <si>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</si>
  <si>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</si>
  <si>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</si>
  <si>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</si>
  <si>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</si>
  <si>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</si>
  <si>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</si>
  <si>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</si>
  <si>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</si>
  <si>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</si>
  <si>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</si>
  <si>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</si>
  <si>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</si>
  <si>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</si>
  <si>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</si>
  <si>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</si>
  <si>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</si>
  <si>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</si>
  <si>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</si>
  <si>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</si>
  <si>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</si>
  <si>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</si>
  <si>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</si>
  <si>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</si>
  <si>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</si>
  <si>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</si>
  <si>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</si>
  <si>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</si>
  <si>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</si>
  <si>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</si>
  <si>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</si>
  <si>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</si>
  <si>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</si>
  <si>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</si>
  <si>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</si>
  <si>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</si>
  <si>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</si>
  <si>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</si>
  <si>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</si>
  <si>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</si>
  <si>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</si>
  <si>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</si>
  <si>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</si>
  <si>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</si>
  <si>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</si>
  <si>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</si>
  <si>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</si>
  <si>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</si>
  <si>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</si>
  <si>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</si>
  <si>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</si>
  <si>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</si>
  <si>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</si>
  <si>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</si>
  <si>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</si>
  <si>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</si>
  <si>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</si>
  <si>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</si>
  <si>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</si>
  <si>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</si>
  <si>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</si>
  <si>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</si>
  <si>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</si>
  <si>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</si>
  <si>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</si>
  <si>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</si>
  <si>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</si>
  <si>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</si>
  <si>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</si>
  <si>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</si>
  <si>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</si>
  <si>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</si>
  <si>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</si>
  <si>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</si>
  <si>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</si>
  <si>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</si>
  <si>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</si>
  <si>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</si>
  <si>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</si>
  <si>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</si>
  <si>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</si>
  <si>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</si>
  <si>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</si>
  <si>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</si>
  <si>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</si>
  <si>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</si>
  <si>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</si>
  <si>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</si>
  <si>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</si>
  <si>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</si>
  <si>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</si>
  <si>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</si>
  <si>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</si>
  <si>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</si>
  <si>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</si>
  <si>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</si>
  <si>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</si>
  <si>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</si>
  <si>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</si>
  <si>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</si>
  <si>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</si>
  <si>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</si>
  <si>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</si>
  <si>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</si>
  <si>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</si>
  <si>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</si>
  <si>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</si>
  <si>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</si>
  <si>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</si>
  <si>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</si>
  <si>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</si>
  <si>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</si>
  <si>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</si>
  <si>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</si>
  <si>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</si>
  <si>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</si>
  <si>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</si>
  <si>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</si>
  <si>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</si>
  <si>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</si>
  <si>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</si>
  <si>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</si>
  <si>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</si>
  <si>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</si>
  <si>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</si>
  <si>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</si>
  <si>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</si>
  <si>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</si>
  <si>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</si>
  <si>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</si>
  <si>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</si>
  <si>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</si>
  <si>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</si>
  <si>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</si>
  <si>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</si>
  <si>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</si>
  <si>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</si>
  <si>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</si>
  <si>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</si>
  <si>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</si>
  <si>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</si>
  <si>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</si>
  <si>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</si>
  <si>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</si>
  <si>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</si>
  <si>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</si>
  <si>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</si>
  <si>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</si>
  <si>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</si>
  <si>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</si>
  <si>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</si>
  <si>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</si>
  <si>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</si>
  <si>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</si>
  <si>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</si>
  <si>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</si>
  <si>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</si>
  <si>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</si>
  <si>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</si>
  <si>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</si>
  <si>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</si>
  <si>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</si>
  <si>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</si>
  <si>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</si>
  <si>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</si>
  <si>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</si>
  <si>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</si>
  <si>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</si>
  <si>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</si>
  <si>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</si>
  <si>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</si>
  <si>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</si>
  <si>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</si>
  <si>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</si>
  <si>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</si>
  <si>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</si>
  <si>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</si>
  <si>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</si>
  <si>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</si>
  <si>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</si>
  <si>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</si>
  <si>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</si>
  <si>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</si>
  <si>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</si>
  <si>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</si>
  <si>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</si>
  <si>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</si>
  <si>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</si>
  <si>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</si>
  <si>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</si>
  <si>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</si>
  <si>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</si>
  <si>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</si>
  <si>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</si>
  <si>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</si>
  <si>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</si>
  <si>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</si>
  <si>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</si>
  <si>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</si>
  <si>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</si>
  <si>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</si>
  <si>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</si>
  <si>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</si>
  <si>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</si>
  <si>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</si>
  <si>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</si>
  <si>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</si>
  <si>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</si>
  <si>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</si>
  <si>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</si>
  <si>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</si>
  <si>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</si>
  <si>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</si>
  <si>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</si>
  <si>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</si>
  <si>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</si>
  <si>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</si>
  <si>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</si>
  <si>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</si>
  <si>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</si>
  <si>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</si>
  <si>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</si>
  <si>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</si>
  <si>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</si>
  <si>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</si>
  <si>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</si>
  <si>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</si>
  <si>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</si>
  <si>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</si>
  <si>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</si>
  <si>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</si>
  <si>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</si>
  <si>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</si>
  <si>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</si>
  <si>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</si>
  <si>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</si>
  <si>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</si>
  <si>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</si>
  <si>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</si>
  <si>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</si>
  <si>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</si>
  <si>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</si>
  <si>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</si>
  <si>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</si>
  <si>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</si>
  <si>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</si>
  <si>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</si>
  <si>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</si>
  <si>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</si>
  <si>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</si>
  <si>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</si>
  <si>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</si>
  <si>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</si>
  <si>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</si>
  <si>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</si>
  <si>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</si>
  <si>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</si>
  <si>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</si>
  <si>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</si>
  <si>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</si>
  <si>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</si>
  <si>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</si>
  <si>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</si>
  <si>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</si>
  <si>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</si>
  <si>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</si>
  <si>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</si>
  <si>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</si>
  <si>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</si>
  <si>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</si>
  <si>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</si>
  <si>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</si>
  <si>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</si>
  <si>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</si>
  <si>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</si>
  <si>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</si>
  <si>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</si>
  <si>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</si>
  <si>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</si>
  <si>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</si>
  <si>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</si>
  <si>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</si>
  <si>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</si>
  <si>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</si>
  <si>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</si>
  <si>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</si>
  <si>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</si>
  <si>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</si>
  <si>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</si>
  <si>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</si>
  <si>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</si>
  <si>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</si>
  <si>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</si>
  <si>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</si>
  <si>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</si>
  <si>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</si>
  <si>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</si>
  <si>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</si>
  <si>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</si>
  <si>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</si>
  <si>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</si>
  <si>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</si>
  <si>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</si>
  <si>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</si>
  <si>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</si>
  <si>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</si>
  <si>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</si>
  <si>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</si>
  <si>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</si>
  <si>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</si>
  <si>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</si>
  <si>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</si>
  <si>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</si>
  <si>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</si>
  <si>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</si>
  <si>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</si>
  <si>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</si>
  <si>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</si>
  <si>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</si>
  <si>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</si>
  <si>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</si>
  <si>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</si>
  <si>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</si>
  <si>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</si>
  <si>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</si>
  <si>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</si>
  <si>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</si>
  <si>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</si>
  <si>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</si>
  <si>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</si>
  <si>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</si>
  <si>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</si>
  <si>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</si>
  <si>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</si>
  <si>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</si>
  <si>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</si>
  <si>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</si>
  <si>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</si>
  <si>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</si>
  <si>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</si>
  <si>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</si>
  <si>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</si>
  <si>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</si>
  <si>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</si>
  <si>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</si>
  <si>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</si>
  <si>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</si>
  <si>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</si>
  <si>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</si>
  <si>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</si>
  <si>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</si>
  <si>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</si>
  <si>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</si>
  <si>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</si>
  <si>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</si>
  <si>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</si>
  <si>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</si>
  <si>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</si>
  <si>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</si>
  <si>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</si>
  <si>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</si>
  <si>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</si>
  <si>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</si>
  <si>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</si>
  <si>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</si>
  <si>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</si>
  <si>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</si>
  <si>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</si>
  <si>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</si>
  <si>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</si>
  <si>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</si>
  <si>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</si>
  <si>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</si>
  <si>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</si>
  <si>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</si>
  <si>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</si>
  <si>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</si>
  <si>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</si>
  <si>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</si>
  <si>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</si>
  <si>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</si>
  <si>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</si>
  <si>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</si>
  <si>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</si>
  <si>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</si>
  <si>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</si>
  <si>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</si>
  <si>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</si>
  <si>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</si>
  <si>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</si>
  <si>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</si>
  <si>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</si>
  <si>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</si>
  <si>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</si>
  <si>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</si>
  <si>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</si>
  <si>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</si>
  <si>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</si>
  <si>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</si>
  <si>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</si>
  <si>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</si>
  <si>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</si>
  <si>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</si>
  <si>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</si>
  <si>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</si>
  <si>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</si>
  <si>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</si>
  <si>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</si>
  <si>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</si>
  <si>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</si>
  <si>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</si>
  <si>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</si>
  <si>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</si>
  <si>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</si>
  <si>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</si>
  <si>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</si>
  <si>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</si>
  <si>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</si>
  <si>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</si>
  <si>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</si>
  <si>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</si>
  <si>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</si>
  <si>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</si>
  <si>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</si>
  <si>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</si>
  <si>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</si>
  <si>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</si>
  <si>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</si>
  <si>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</si>
  <si>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</si>
  <si>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</si>
  <si>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</si>
  <si>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</si>
  <si>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</si>
  <si>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</si>
  <si>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</si>
  <si>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</si>
  <si>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</si>
  <si>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</si>
  <si>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</si>
  <si>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</si>
  <si>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</si>
  <si>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</si>
  <si>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</si>
  <si>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</si>
  <si>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</si>
  <si>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</si>
  <si>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</si>
  <si>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</si>
  <si>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</si>
  <si>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</si>
  <si>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</si>
  <si>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</si>
  <si>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</si>
  <si>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</si>
  <si>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</si>
  <si>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</si>
  <si>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</si>
  <si>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</si>
  <si>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</si>
  <si>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</si>
  <si>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</si>
  <si>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</si>
  <si>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</si>
  <si>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</si>
  <si>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</si>
  <si>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</si>
  <si>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</si>
  <si>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</si>
  <si>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</si>
  <si>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</si>
  <si>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</si>
  <si>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</si>
  <si>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</si>
  <si>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</si>
  <si>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</si>
  <si>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</si>
  <si>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</si>
  <si>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</si>
  <si>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</si>
  <si>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</si>
  <si>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</si>
  <si>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</si>
  <si>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</si>
  <si>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</si>
  <si>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</si>
  <si>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</si>
  <si>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</si>
  <si>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</si>
  <si>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</si>
  <si>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</si>
  <si>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</si>
  <si>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</si>
  <si>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</si>
  <si>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</si>
  <si>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</si>
  <si>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</si>
  <si>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</si>
  <si>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</si>
  <si>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</si>
  <si>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</si>
  <si>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</si>
  <si>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</si>
  <si>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</si>
  <si>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</si>
  <si>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</si>
  <si>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</si>
  <si>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</si>
  <si>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</si>
  <si>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</si>
  <si>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</si>
  <si>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</si>
  <si>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</si>
  <si>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</si>
  <si>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</si>
  <si>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</si>
  <si>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</si>
  <si>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</si>
  <si>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</si>
  <si>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</si>
  <si>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</si>
  <si>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</si>
  <si>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</si>
  <si>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</si>
  <si>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</si>
  <si>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</si>
  <si>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</si>
  <si>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</si>
  <si>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</si>
  <si>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</si>
  <si>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</si>
  <si>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</si>
  <si>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</si>
  <si>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</si>
  <si>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</si>
  <si>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</si>
  <si>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</si>
  <si>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</si>
  <si>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</si>
  <si>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</si>
  <si>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</si>
  <si>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</si>
  <si>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</si>
  <si>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</si>
  <si>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</si>
  <si>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</si>
  <si>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</si>
  <si>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</si>
  <si>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</si>
  <si>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</si>
  <si>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</si>
  <si>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</si>
  <si>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</si>
  <si>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</si>
  <si>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</si>
  <si>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</si>
  <si>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</si>
  <si>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</si>
  <si>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</si>
  <si>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</si>
  <si>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</si>
  <si>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</si>
  <si>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</si>
  <si>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</si>
  <si>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</si>
  <si>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</si>
  <si>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</si>
  <si>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</si>
  <si>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</si>
  <si>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</si>
  <si>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</si>
  <si>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</si>
  <si>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</si>
  <si>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</si>
  <si>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</si>
  <si>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</si>
  <si>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</si>
  <si>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</si>
  <si>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</si>
  <si>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</si>
  <si>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</si>
  <si>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</si>
  <si>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</si>
  <si>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</si>
  <si>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</si>
  <si>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</si>
  <si>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</si>
  <si>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</si>
  <si>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</si>
  <si>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</si>
  <si>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</si>
  <si>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</si>
  <si>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</si>
  <si>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</si>
  <si>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</si>
  <si>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</si>
  <si>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</si>
  <si>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</si>
  <si>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</si>
  <si>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</si>
  <si>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</si>
  <si>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</si>
  <si>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</si>
  <si>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</si>
  <si>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</si>
  <si>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</si>
  <si>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</si>
  <si>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</si>
  <si>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</si>
  <si>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</si>
  <si>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</si>
  <si>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</si>
  <si>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</si>
  <si>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</si>
  <si>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</si>
  <si>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</si>
  <si>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</si>
  <si>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</si>
  <si>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</si>
  <si>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</si>
  <si>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</si>
  <si>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</si>
  <si>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</si>
  <si>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</si>
  <si>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</si>
  <si>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</si>
  <si>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</si>
  <si>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</si>
  <si>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</si>
  <si>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</si>
  <si>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</si>
  <si>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</si>
  <si>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</si>
  <si>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</si>
  <si>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</si>
  <si>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</si>
  <si>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</si>
  <si>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</si>
  <si>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</si>
  <si>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</si>
  <si>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</si>
  <si>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</si>
  <si>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</si>
  <si>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</si>
  <si>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</si>
  <si>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</si>
  <si>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</si>
  <si>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</si>
  <si>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</si>
  <si>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</si>
  <si>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</si>
  <si>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</si>
  <si>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</si>
  <si>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</si>
  <si>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</si>
  <si>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</si>
  <si>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</si>
  <si>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</si>
  <si>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</si>
  <si>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</si>
  <si>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</si>
  <si>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</si>
  <si>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</si>
  <si>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</si>
  <si>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</si>
  <si>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</si>
  <si>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</si>
  <si>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</si>
  <si>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</si>
  <si>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</si>
  <si>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</si>
  <si>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</si>
  <si>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</si>
  <si>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</si>
  <si>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</si>
  <si>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</si>
  <si>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</si>
  <si>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</si>
  <si>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</si>
  <si>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</si>
  <si>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</si>
  <si>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</si>
  <si>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</si>
  <si>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</si>
  <si>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</si>
  <si>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</si>
  <si>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</si>
  <si>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</si>
  <si>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</si>
  <si>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</si>
  <si>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</si>
  <si>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</si>
  <si>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</si>
  <si>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</si>
  <si>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</si>
  <si>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</si>
  <si>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</si>
  <si>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</si>
  <si>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</si>
  <si>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</si>
  <si>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</si>
  <si>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</si>
  <si>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</si>
  <si>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</si>
  <si>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</si>
  <si>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</si>
  <si>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</si>
  <si>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</si>
  <si>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</si>
  <si>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</si>
  <si>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</si>
  <si>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</si>
  <si>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</si>
  <si>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</si>
  <si>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</si>
  <si>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</si>
  <si>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</si>
  <si>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</si>
  <si>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</si>
  <si>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</si>
  <si>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</si>
  <si>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</si>
  <si>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</si>
  <si>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</si>
  <si>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</si>
  <si>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</si>
  <si>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</si>
  <si>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</si>
  <si>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</si>
  <si>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</si>
  <si>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</si>
  <si>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</si>
  <si>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</si>
  <si>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</si>
  <si>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</si>
  <si>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</si>
  <si>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</si>
  <si>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</si>
  <si>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</si>
  <si>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</si>
  <si>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</si>
  <si>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</si>
  <si>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</si>
  <si>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</si>
  <si>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</si>
  <si>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</si>
  <si>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</si>
  <si>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</si>
  <si>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</si>
  <si>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</si>
  <si>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</si>
  <si>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</si>
  <si>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</si>
  <si>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</si>
  <si>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</si>
  <si>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</si>
  <si>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</si>
  <si>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</si>
  <si>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</si>
  <si>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</si>
  <si>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</si>
  <si>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</si>
  <si>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</si>
  <si>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</si>
  <si>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</si>
  <si>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</si>
  <si>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</si>
  <si>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</si>
  <si>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</si>
  <si>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</si>
  <si>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</si>
  <si>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</si>
  <si>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</si>
  <si>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</si>
  <si>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</si>
  <si>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</si>
  <si>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</si>
  <si>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</si>
  <si>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</si>
  <si>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</si>
  <si>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</si>
  <si>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</si>
  <si>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</si>
  <si>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</si>
  <si>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</si>
  <si>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</si>
  <si>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</si>
  <si>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</si>
  <si>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</si>
  <si>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</si>
  <si>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</si>
  <si>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</si>
  <si>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</si>
  <si>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</si>
  <si>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</si>
  <si>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</si>
  <si>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</si>
  <si>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</si>
  <si>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</si>
  <si>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</si>
  <si>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</si>
  <si>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</si>
  <si>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</si>
  <si>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</si>
  <si>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</si>
  <si>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</si>
  <si>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</si>
  <si>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</si>
  <si>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</si>
  <si>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</si>
  <si>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</si>
  <si>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</si>
  <si>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</si>
  <si>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</si>
  <si>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</si>
  <si>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</si>
  <si>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</si>
  <si>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</si>
  <si>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</si>
  <si>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</si>
  <si>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</si>
  <si>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</si>
  <si>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</si>
  <si>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</si>
  <si>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</si>
  <si>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</si>
  <si>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</si>
  <si>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</si>
  <si>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</si>
  <si>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</si>
  <si>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</si>
  <si>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</si>
  <si>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</si>
  <si>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</si>
  <si>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</si>
  <si>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</si>
  <si>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</si>
  <si>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</si>
  <si>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</si>
  <si>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</si>
  <si>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</si>
  <si>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</si>
  <si>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</si>
  <si>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</si>
  <si>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</si>
  <si>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</si>
  <si>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</si>
  <si>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</si>
  <si>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</si>
  <si>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</si>
  <si>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</si>
  <si>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</si>
  <si>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</si>
  <si>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</si>
  <si>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</si>
  <si>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</si>
  <si>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</si>
  <si>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</si>
  <si>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</si>
  <si>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</si>
  <si>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</si>
  <si>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</si>
  <si>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</si>
  <si>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</si>
  <si>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</si>
  <si>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</si>
  <si>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</si>
  <si>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</si>
  <si>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</si>
  <si>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</si>
  <si>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</si>
  <si>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</si>
  <si>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</si>
  <si>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</si>
  <si>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</si>
  <si>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</si>
  <si>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</si>
  <si>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</si>
  <si>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</si>
  <si>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</si>
  <si>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</si>
  <si>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</si>
  <si>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</si>
  <si>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</si>
  <si>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</si>
  <si>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</si>
  <si>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</si>
  <si>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</si>
  <si>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</si>
  <si>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</si>
  <si>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</si>
  <si>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</si>
  <si>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</si>
  <si>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</si>
  <si>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</si>
  <si>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</si>
  <si>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</si>
  <si>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</si>
  <si>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</si>
  <si>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</si>
  <si>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</si>
  <si>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</si>
  <si>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</si>
  <si>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</si>
  <si>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</si>
  <si>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</si>
  <si>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</si>
  <si>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</si>
  <si>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</si>
  <si>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</si>
  <si>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</si>
  <si>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</si>
  <si>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</si>
  <si>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</si>
  <si>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</si>
  <si>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</si>
  <si>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</si>
  <si>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</si>
  <si>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</si>
  <si>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</si>
  <si>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</si>
  <si>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</si>
  <si>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</si>
  <si>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</si>
  <si>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</si>
  <si>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</si>
  <si>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</si>
  <si>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</si>
  <si>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</si>
  <si>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</si>
  <si>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</si>
  <si>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</si>
  <si>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</si>
  <si>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</si>
  <si>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</si>
  <si>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</si>
  <si>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</si>
  <si>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</si>
  <si>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</si>
  <si>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</si>
  <si>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</si>
  <si>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</si>
  <si>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</si>
  <si>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</si>
  <si>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</si>
  <si>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</si>
  <si>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</si>
  <si>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</si>
  <si>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</si>
  <si>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</si>
  <si>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</si>
  <si>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</si>
  <si>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</si>
  <si>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</si>
  <si>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</si>
  <si>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</si>
  <si>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</si>
  <si>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</si>
  <si>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</si>
  <si>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</si>
  <si>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</si>
  <si>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</si>
  <si>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</si>
  <si>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</si>
  <si>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</si>
  <si>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</si>
  <si>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</si>
  <si>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</si>
  <si>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</si>
  <si>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</si>
  <si>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</si>
  <si>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</si>
  <si>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</si>
  <si>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</si>
  <si>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</si>
  <si>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</si>
  <si>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</si>
  <si>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</si>
  <si>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</si>
  <si>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</si>
  <si>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</si>
  <si>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</si>
  <si>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</si>
  <si>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</si>
  <si>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</si>
  <si>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</si>
  <si>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</si>
  <si>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</si>
  <si>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</si>
  <si>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</si>
  <si>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</si>
  <si>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</si>
  <si>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</si>
  <si>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</si>
  <si>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</si>
  <si>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</si>
  <si>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</si>
  <si>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</si>
  <si>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</si>
  <si>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</si>
  <si>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</si>
  <si>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</si>
  <si>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</si>
  <si>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</si>
  <si>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</si>
  <si>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</si>
  <si>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</si>
  <si>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</si>
  <si>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</si>
  <si>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</si>
  <si>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</si>
  <si>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</si>
  <si>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</si>
  <si>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</si>
  <si>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</si>
  <si>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</si>
  <si>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</si>
  <si>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</si>
  <si>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</si>
  <si>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</si>
  <si>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</si>
  <si>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</si>
  <si>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</si>
  <si>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</si>
  <si>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</si>
  <si>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</si>
  <si>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</si>
  <si>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</si>
  <si>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</si>
  <si>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</si>
  <si>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</si>
  <si>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</si>
  <si>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</si>
  <si>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</si>
  <si>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</si>
  <si>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</si>
  <si>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</si>
  <si>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</si>
  <si>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</si>
  <si>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</si>
  <si>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</si>
  <si>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</si>
  <si>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</si>
  <si>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</si>
  <si>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</si>
  <si>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</si>
  <si>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</si>
  <si>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</si>
  <si>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</si>
  <si>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</si>
  <si>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</si>
  <si>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</si>
  <si>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</si>
  <si>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</si>
  <si>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</si>
  <si>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</si>
  <si>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</si>
  <si>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</si>
  <si>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</si>
  <si>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</si>
  <si>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</si>
  <si>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</si>
  <si>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</si>
  <si>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</si>
  <si>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</si>
  <si>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</si>
  <si>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</si>
  <si>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</si>
  <si>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</si>
  <si>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</si>
  <si>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</si>
  <si>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</si>
  <si>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</si>
  <si>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</si>
  <si>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</si>
  <si>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</si>
  <si>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</si>
  <si>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</si>
  <si>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</si>
  <si>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</si>
  <si>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</si>
  <si>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</si>
  <si>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</si>
  <si>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</si>
  <si>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</si>
  <si>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</si>
  <si>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</si>
  <si>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</si>
  <si>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</si>
  <si>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</si>
  <si>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</si>
  <si>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</si>
  <si>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</si>
  <si>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</si>
  <si>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</si>
  <si>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</si>
  <si>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</si>
  <si>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</si>
  <si>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</si>
  <si>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</si>
  <si>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</si>
  <si>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</si>
  <si>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</si>
  <si>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</si>
  <si>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</si>
  <si>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</si>
  <si>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</si>
  <si>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</si>
  <si>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</si>
  <si>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</si>
  <si>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</si>
  <si>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</si>
  <si>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</si>
  <si>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</si>
  <si>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</si>
  <si>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</si>
  <si>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</si>
  <si>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</si>
  <si>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</si>
  <si>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</si>
  <si>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</si>
  <si>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</si>
  <si>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</si>
  <si>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</si>
  <si>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</si>
  <si>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</si>
  <si>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</si>
  <si>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</si>
  <si>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</si>
  <si>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</si>
  <si>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</si>
  <si>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</si>
  <si>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</si>
  <si>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</si>
  <si>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</si>
  <si>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</si>
  <si>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</si>
  <si>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</si>
  <si>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</si>
  <si>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</si>
  <si>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</si>
  <si>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</si>
  <si>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</si>
  <si>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</si>
  <si>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</si>
  <si>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</si>
  <si>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</si>
  <si>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</si>
  <si>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</si>
  <si>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</si>
  <si>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</si>
  <si>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</si>
  <si>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</si>
  <si>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</si>
  <si>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</si>
  <si>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</si>
  <si>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</si>
  <si>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</si>
  <si>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</si>
  <si>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</si>
  <si>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</si>
  <si>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</si>
  <si>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</si>
  <si>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</si>
  <si>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</si>
  <si>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</si>
  <si>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</si>
  <si>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</si>
  <si>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</si>
  <si>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</si>
  <si>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</si>
  <si>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</si>
  <si>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</si>
  <si>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</si>
  <si>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</si>
  <si>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</si>
  <si>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</si>
  <si>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</si>
  <si>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</si>
  <si>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</si>
  <si>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</si>
  <si>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</si>
  <si>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</si>
  <si>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</si>
  <si>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</si>
  <si>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</si>
  <si>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</si>
  <si>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</si>
  <si>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</si>
  <si>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</si>
  <si>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</si>
  <si>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</si>
  <si>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</si>
  <si>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</si>
  <si>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</si>
  <si>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</si>
  <si>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</si>
  <si>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</si>
  <si>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</si>
  <si>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</si>
  <si>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</si>
  <si>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</si>
  <si>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</si>
  <si>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</si>
  <si>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</si>
  <si>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</si>
  <si>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</si>
  <si>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</si>
  <si>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</si>
  <si>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</si>
  <si>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</si>
  <si>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</si>
  <si>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</si>
  <si>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</si>
  <si>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</si>
  <si>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</si>
  <si>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</si>
  <si>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</si>
  <si>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</si>
  <si>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</si>
  <si>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</si>
  <si>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</si>
  <si>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</si>
  <si>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</si>
  <si>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</si>
  <si>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</si>
  <si>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</si>
  <si>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</si>
  <si>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</si>
  <si>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</si>
  <si>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</si>
  <si>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</si>
  <si>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</si>
  <si>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</si>
  <si>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</si>
  <si>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</si>
  <si>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</si>
  <si>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</si>
  <si>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</si>
  <si>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</si>
  <si>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</si>
  <si>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</si>
  <si>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</si>
  <si>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</si>
  <si>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</si>
  <si>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</si>
  <si>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</si>
  <si>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</si>
  <si>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</si>
  <si>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</si>
  <si>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</si>
  <si>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</si>
  <si>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</si>
  <si>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</si>
  <si>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</si>
  <si>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</si>
  <si>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</si>
  <si>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</si>
  <si>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</si>
  <si>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</si>
  <si>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</si>
  <si>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</si>
  <si>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</si>
  <si>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</si>
  <si>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</si>
  <si>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</si>
  <si>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</si>
  <si>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</si>
  <si>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</si>
  <si>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</si>
  <si>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</si>
  <si>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</si>
  <si>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</si>
  <si>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</si>
  <si>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</si>
  <si>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</si>
  <si>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</si>
  <si>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</si>
  <si>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</si>
  <si>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</si>
  <si>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</si>
  <si>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</si>
  <si>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</si>
  <si>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</si>
  <si>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</si>
  <si>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</si>
  <si>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</si>
  <si>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</si>
  <si>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</si>
  <si>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</si>
  <si>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</si>
  <si>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</si>
  <si>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</si>
  <si>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</si>
  <si>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</si>
  <si>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</si>
  <si>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</si>
  <si>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</si>
  <si>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</si>
  <si>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</si>
  <si>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</si>
  <si>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</si>
  <si>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</si>
  <si>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</si>
  <si>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</si>
  <si>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</si>
  <si>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</si>
  <si>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</si>
  <si>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</si>
  <si>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</si>
  <si>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</si>
  <si>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</si>
  <si>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</si>
  <si>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</si>
  <si>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</si>
  <si>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</si>
  <si>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</si>
  <si>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</si>
  <si>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</si>
  <si>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</si>
  <si>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</si>
  <si>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</si>
  <si>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</si>
  <si>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</si>
  <si>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</si>
  <si>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</si>
  <si>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</si>
  <si>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</si>
  <si>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</si>
  <si>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</si>
  <si>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</si>
  <si>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</si>
  <si>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</si>
  <si>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</si>
  <si>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</si>
  <si>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</si>
  <si>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</si>
  <si>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</si>
  <si>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</si>
  <si>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</si>
  <si>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</si>
  <si>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</si>
  <si>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</si>
  <si>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</si>
  <si>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</si>
  <si>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</si>
  <si>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</si>
  <si>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</si>
  <si>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</si>
  <si>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</si>
  <si>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</si>
  <si>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</si>
  <si>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</si>
  <si>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</si>
  <si>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</si>
  <si>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</si>
  <si>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</si>
  <si>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</si>
  <si>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</si>
  <si>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</si>
  <si>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</si>
  <si>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</si>
  <si>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</si>
  <si>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</si>
  <si>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</si>
  <si>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</si>
  <si>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</si>
  <si>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</si>
  <si>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</si>
  <si>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</si>
  <si>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</si>
  <si>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</si>
  <si>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</si>
  <si>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</si>
  <si>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</si>
  <si>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</si>
  <si>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</si>
  <si>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</si>
  <si>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</si>
  <si>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</si>
  <si>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</si>
  <si>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</si>
  <si>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</si>
  <si>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</si>
  <si>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</si>
  <si>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</si>
  <si>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</si>
  <si>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</si>
  <si>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</si>
  <si>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</si>
  <si>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</si>
  <si>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</si>
  <si>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</si>
  <si>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</si>
  <si>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</si>
  <si>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</si>
  <si>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</si>
  <si>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</si>
  <si>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</si>
  <si>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</si>
  <si>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</si>
  <si>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</si>
  <si>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</si>
  <si>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</si>
  <si>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</si>
  <si>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</si>
  <si>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</si>
  <si>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</si>
  <si>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</si>
  <si>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</si>
  <si>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</si>
  <si>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</si>
  <si>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</si>
  <si>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</si>
  <si>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</si>
  <si>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</si>
  <si>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</si>
  <si>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</si>
  <si>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</si>
  <si>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</si>
  <si>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</si>
  <si>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</si>
  <si>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</si>
  <si>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</si>
  <si>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</si>
  <si>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</si>
  <si>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</si>
  <si>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</si>
  <si>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</si>
  <si>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</si>
  <si>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</si>
  <si>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</si>
  <si>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</si>
  <si>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</si>
  <si>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</si>
  <si>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</si>
  <si>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</si>
  <si>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</si>
  <si>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</si>
  <si>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</si>
  <si>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</si>
  <si>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</si>
  <si>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</si>
  <si>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</si>
  <si>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</si>
  <si>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</si>
  <si>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</si>
  <si>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</si>
  <si>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</si>
  <si>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</si>
  <si>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</si>
  <si>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</si>
  <si>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</si>
  <si>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</si>
  <si>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</si>
  <si>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</si>
  <si>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</si>
  <si>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</si>
  <si>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</si>
  <si>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</si>
  <si>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</si>
  <si>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</si>
  <si>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</si>
  <si>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</si>
  <si>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</si>
  <si>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</si>
  <si>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</si>
  <si>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</si>
  <si>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</si>
  <si>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</si>
  <si>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</si>
  <si>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</si>
  <si>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</si>
  <si>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</si>
  <si>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</si>
  <si>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</si>
  <si>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</si>
  <si>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</si>
  <si>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</si>
  <si>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</si>
  <si>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</si>
  <si>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</si>
  <si>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</si>
  <si>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</si>
  <si>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</si>
  <si>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</si>
  <si>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</si>
  <si>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</si>
  <si>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</si>
  <si>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</si>
  <si>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</si>
  <si>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</si>
  <si>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</si>
  <si>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</si>
  <si>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</si>
  <si>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</si>
  <si>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</si>
  <si>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</si>
  <si>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</si>
  <si>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</si>
  <si>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</si>
  <si>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</si>
  <si>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</si>
  <si>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</si>
  <si>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</si>
  <si>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</si>
  <si>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</si>
  <si>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</si>
  <si>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</si>
  <si>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</si>
  <si>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</si>
  <si>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</si>
  <si>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</si>
  <si>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</si>
  <si>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</si>
  <si>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</si>
  <si>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</si>
  <si>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</si>
  <si>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</si>
  <si>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</si>
  <si>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</si>
  <si>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</si>
  <si>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</si>
  <si>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</si>
  <si>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</si>
  <si>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</si>
  <si>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</si>
  <si>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</si>
  <si>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</si>
  <si>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</si>
  <si>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</si>
  <si>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</si>
  <si>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</si>
  <si>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</si>
  <si>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</si>
  <si>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</si>
  <si>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</si>
  <si>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</si>
  <si>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</si>
  <si>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</si>
  <si>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</si>
  <si>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</si>
  <si>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</si>
  <si>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</si>
  <si>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</si>
  <si>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</si>
  <si>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</si>
  <si>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</si>
  <si>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</si>
  <si>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</si>
  <si>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</si>
  <si>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</si>
  <si>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</si>
  <si>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</si>
  <si>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</si>
  <si>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</si>
  <si>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</si>
  <si>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</si>
  <si>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</si>
  <si>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</si>
  <si>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</si>
  <si>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</si>
  <si>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</si>
  <si>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</si>
  <si>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</si>
  <si>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</si>
  <si>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</si>
  <si>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</si>
  <si>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</si>
  <si>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</si>
  <si>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</si>
  <si>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</si>
  <si>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</si>
  <si>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</si>
  <si>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</si>
  <si>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</si>
  <si>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</si>
  <si>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</si>
  <si>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</si>
  <si>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</si>
  <si>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</si>
  <si>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</si>
  <si>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</si>
  <si>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</si>
  <si>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</si>
  <si>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</si>
  <si>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</si>
  <si>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</si>
  <si>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</si>
  <si>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</si>
  <si>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</si>
  <si>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</si>
  <si>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</si>
  <si>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</si>
  <si>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</si>
  <si>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</si>
  <si>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</si>
  <si>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</si>
  <si>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</si>
  <si>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</si>
  <si>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</si>
  <si>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</si>
  <si>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</si>
  <si>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</si>
  <si>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</si>
  <si>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</si>
  <si>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</si>
  <si>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</si>
  <si>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</si>
  <si>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</si>
  <si>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</si>
  <si>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</si>
  <si>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</si>
  <si>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</si>
  <si>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</si>
  <si>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</si>
  <si>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</si>
  <si>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</si>
  <si>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</si>
  <si>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</si>
  <si>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</si>
  <si>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</si>
  <si>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</si>
  <si>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</si>
  <si>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</si>
  <si>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</si>
  <si>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</si>
  <si>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</si>
  <si>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</si>
  <si>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</si>
  <si>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</si>
  <si>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</si>
  <si>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</si>
  <si>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</si>
  <si>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</si>
  <si>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</si>
  <si>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</si>
  <si>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</si>
  <si>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</si>
  <si>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</si>
  <si>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</si>
  <si>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</si>
  <si>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</si>
  <si>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</si>
  <si>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</si>
  <si>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</si>
  <si>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</si>
  <si>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</si>
  <si>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</si>
  <si>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</si>
  <si>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</si>
  <si>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</si>
  <si>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</si>
  <si>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</si>
  <si>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</si>
  <si>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</si>
  <si>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</si>
  <si>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</si>
  <si>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</si>
  <si>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</si>
  <si>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</si>
  <si>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</si>
  <si>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</si>
  <si>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</si>
  <si>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</si>
  <si>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</si>
  <si>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</si>
  <si>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</si>
  <si>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</si>
  <si>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</si>
  <si>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</si>
  <si>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</si>
  <si>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</si>
  <si>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</si>
  <si>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</si>
  <si>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</si>
  <si>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</si>
  <si>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</si>
  <si>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</si>
  <si>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</si>
  <si>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</si>
  <si>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</si>
  <si>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</si>
  <si>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</si>
  <si>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</si>
  <si>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</si>
  <si>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</si>
  <si>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</si>
  <si>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</si>
  <si>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</si>
  <si>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</si>
  <si>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</si>
  <si>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</si>
  <si>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</si>
  <si>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</si>
  <si>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</si>
  <si>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</si>
  <si>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</si>
  <si>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</si>
  <si>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</si>
  <si>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</si>
  <si>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</si>
  <si>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</si>
  <si>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</si>
  <si>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</si>
  <si>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</si>
  <si>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</si>
  <si>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</si>
  <si>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</si>
  <si>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</si>
  <si>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</si>
  <si>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</si>
  <si>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</si>
  <si>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</si>
  <si>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</si>
  <si>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</si>
  <si>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</si>
  <si>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</si>
  <si>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</si>
  <si>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</si>
  <si>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</si>
  <si>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</si>
  <si>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</si>
  <si>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</si>
  <si>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</si>
  <si>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</si>
  <si>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</si>
  <si>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</si>
  <si>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</si>
  <si>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</si>
  <si>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</si>
  <si>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</si>
  <si>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</si>
  <si>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</si>
  <si>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</si>
  <si>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</si>
  <si>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</si>
  <si>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</si>
  <si>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</si>
  <si>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</si>
  <si>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</si>
  <si>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</si>
  <si>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</si>
  <si>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</si>
  <si>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</si>
  <si>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</si>
  <si>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</si>
  <si>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</si>
  <si>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</si>
  <si>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</si>
  <si>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</si>
  <si>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</si>
  <si>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</si>
  <si>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</si>
  <si>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</si>
  <si>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</si>
  <si>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</si>
  <si>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</si>
  <si>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</si>
  <si>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</si>
  <si>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</si>
  <si>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</si>
  <si>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</si>
  <si>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</si>
  <si>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</si>
  <si>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</si>
  <si>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</si>
  <si>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</si>
  <si>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</si>
  <si>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</si>
  <si>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</si>
  <si>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</si>
  <si>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</si>
  <si>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</si>
  <si>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</si>
  <si>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</si>
  <si>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</si>
  <si>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</si>
  <si>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</si>
  <si>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</si>
  <si>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</si>
  <si>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</si>
  <si>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</si>
  <si>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</si>
  <si>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</si>
  <si>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</si>
  <si>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</si>
  <si>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</si>
  <si>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</si>
  <si>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</si>
  <si>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</si>
  <si>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</si>
  <si>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</si>
  <si>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</si>
  <si>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</si>
  <si>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</si>
  <si>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</si>
  <si>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</si>
  <si>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</si>
  <si>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</si>
  <si>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</si>
  <si>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</si>
  <si>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</si>
  <si>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</si>
  <si>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</si>
  <si>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</si>
  <si>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</si>
  <si>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</si>
  <si>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</si>
  <si>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</si>
  <si>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</si>
  <si>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</si>
  <si>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</si>
  <si>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</si>
  <si>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</si>
  <si>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</si>
  <si>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</si>
  <si>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</si>
  <si>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</si>
  <si>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</si>
  <si>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</si>
  <si>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</si>
  <si>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</si>
  <si>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</si>
  <si>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</si>
  <si>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</si>
  <si>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</si>
  <si>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</si>
  <si>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</si>
  <si>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</si>
  <si>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</si>
  <si>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</si>
  <si>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</si>
  <si>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</si>
  <si>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</si>
  <si>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</si>
  <si>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</si>
  <si>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</si>
  <si>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</si>
  <si>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</si>
  <si>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</si>
  <si>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</si>
  <si>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</si>
  <si>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</si>
  <si>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</si>
  <si>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</si>
  <si>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</si>
  <si>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</si>
  <si>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</si>
  <si>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</si>
  <si>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</si>
  <si>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</si>
  <si>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</si>
  <si>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</si>
  <si>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</si>
  <si>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</si>
  <si>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</si>
  <si>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</si>
  <si>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</si>
  <si>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</si>
  <si>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</si>
  <si>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</si>
  <si>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</si>
  <si>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</si>
  <si>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</si>
  <si>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</si>
  <si>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</si>
  <si>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</si>
  <si>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</si>
  <si>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</si>
  <si>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</si>
  <si>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</si>
  <si>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</si>
  <si>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</si>
  <si>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</si>
  <si>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</si>
  <si>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</si>
  <si>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</si>
  <si>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</si>
  <si>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</si>
  <si>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</si>
  <si>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</si>
  <si>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</si>
  <si>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</si>
  <si>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</si>
  <si>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</si>
  <si>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</si>
  <si>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</si>
  <si>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</si>
  <si>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</si>
  <si>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</si>
  <si>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</si>
  <si>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</si>
  <si>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</si>
  <si>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</si>
  <si>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</si>
  <si>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</si>
  <si>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</si>
  <si>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</si>
  <si>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</si>
  <si>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</si>
  <si>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</si>
  <si>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</si>
  <si>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</si>
  <si>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</si>
  <si>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</si>
  <si>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</si>
  <si>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</si>
  <si>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</si>
  <si>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</si>
  <si>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</si>
  <si>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</si>
  <si>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</si>
  <si>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</si>
  <si>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</si>
  <si>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</si>
  <si>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</si>
  <si>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</si>
  <si>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</si>
  <si>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</si>
  <si>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</si>
  <si>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</si>
  <si>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</si>
  <si>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</si>
  <si>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</si>
  <si>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</si>
  <si>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</si>
  <si>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</si>
  <si>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</si>
  <si>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</si>
  <si>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</si>
  <si>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</si>
  <si>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</si>
  <si>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</si>
  <si>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</si>
  <si>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</si>
  <si>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</si>
  <si>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</si>
  <si>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</si>
  <si>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</si>
  <si>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</si>
  <si>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</si>
  <si>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</si>
  <si>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</si>
  <si>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</si>
  <si>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</si>
  <si>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</si>
  <si>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</si>
  <si>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</si>
  <si>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</si>
  <si>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</si>
  <si>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</si>
  <si>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</si>
  <si>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</si>
  <si>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</si>
  <si>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</si>
  <si>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</si>
  <si>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</si>
  <si>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</si>
  <si>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</si>
  <si>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</si>
  <si>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</si>
  <si>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</si>
  <si>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</si>
  <si>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</si>
  <si>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</si>
  <si>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</si>
  <si>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</si>
  <si>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</si>
  <si>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</si>
  <si>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</si>
  <si>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</si>
  <si>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</si>
  <si>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</si>
  <si>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</si>
  <si>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</si>
  <si>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</si>
  <si>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</si>
  <si>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</si>
  <si>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</si>
  <si>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</si>
  <si>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</si>
  <si>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</si>
  <si>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</si>
  <si>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</si>
  <si>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</si>
  <si>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</si>
  <si>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</si>
  <si>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</si>
  <si>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</si>
  <si>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</si>
  <si>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</si>
  <si>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</si>
  <si>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</si>
  <si>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</si>
  <si>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</si>
  <si>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</si>
  <si>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</si>
  <si>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</si>
  <si>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</si>
  <si>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</si>
  <si>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</si>
  <si>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</si>
  <si>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</si>
  <si>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</si>
  <si>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</si>
  <si>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</si>
  <si>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</si>
  <si>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</si>
  <si>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</si>
  <si>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</si>
  <si>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</si>
  <si>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</si>
  <si>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</si>
  <si>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</si>
  <si>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</si>
  <si>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</si>
  <si>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</si>
  <si>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</si>
  <si>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</si>
  <si>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</si>
  <si>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</si>
  <si>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</si>
  <si>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</si>
  <si>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</si>
  <si>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</si>
  <si>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</si>
  <si>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</si>
  <si>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</si>
  <si>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</si>
  <si>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</si>
  <si>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</si>
  <si>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</si>
  <si>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</si>
  <si>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</si>
  <si>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</si>
  <si>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</si>
  <si>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</si>
  <si>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</si>
  <si>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</si>
  <si>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</si>
  <si>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</si>
  <si>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</si>
  <si>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</si>
  <si>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</si>
  <si>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</si>
  <si>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</si>
  <si>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</si>
  <si>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</si>
  <si>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</si>
  <si>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</si>
  <si>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</si>
  <si>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</si>
  <si>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</si>
  <si>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</si>
  <si>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</si>
  <si>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</si>
  <si>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</si>
  <si>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</si>
  <si>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</si>
  <si>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</si>
  <si>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</si>
  <si>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</si>
  <si>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</si>
  <si>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</si>
  <si>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</si>
  <si>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</si>
  <si>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</si>
  <si>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</si>
  <si>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</si>
  <si>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</si>
  <si>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</si>
  <si>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</si>
  <si>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</si>
  <si>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</si>
  <si>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</si>
  <si>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</si>
  <si>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</si>
  <si>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</si>
  <si>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</si>
  <si>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</si>
  <si>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</si>
  <si>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</si>
  <si>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</si>
  <si>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</si>
  <si>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</si>
  <si>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</si>
  <si>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</si>
  <si>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</si>
  <si>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</si>
  <si>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</si>
  <si>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</si>
  <si>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</si>
  <si>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</si>
  <si>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</si>
  <si>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</si>
  <si>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</si>
  <si>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</si>
  <si>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</si>
  <si>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</si>
  <si>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</si>
  <si>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</si>
  <si>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</si>
  <si>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</si>
  <si>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</si>
  <si>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</si>
  <si>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</si>
  <si>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</si>
  <si>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</si>
  <si>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</si>
  <si>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</si>
  <si>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</si>
  <si>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</si>
  <si>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</si>
  <si>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</si>
  <si>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</si>
  <si>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</si>
  <si>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</si>
  <si>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</si>
  <si>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</si>
  <si>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</si>
  <si>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</si>
  <si>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</si>
  <si>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</si>
  <si>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</si>
  <si>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</si>
  <si>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</si>
  <si>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</si>
  <si>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</si>
  <si>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</si>
  <si>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</si>
  <si>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</si>
  <si>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</si>
  <si>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</si>
  <si>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</si>
  <si>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</si>
  <si>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</si>
  <si>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</si>
  <si>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</si>
  <si>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</si>
  <si>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</si>
  <si>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</si>
  <si>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</si>
  <si>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</si>
  <si>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</si>
  <si>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</si>
  <si>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</si>
  <si>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</si>
  <si>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</si>
  <si>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</si>
  <si>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</si>
  <si>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</si>
  <si>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</si>
  <si>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</si>
  <si>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</si>
  <si>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</si>
  <si>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</si>
  <si>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</si>
  <si>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</si>
  <si>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</si>
  <si>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</si>
  <si>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</si>
  <si>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</si>
  <si>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</si>
  <si>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</si>
  <si>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</si>
  <si>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</si>
  <si>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</si>
  <si>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</si>
  <si>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</si>
  <si>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</si>
  <si>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</si>
  <si>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</si>
  <si>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</si>
  <si>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</si>
  <si>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</si>
  <si>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</si>
  <si>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</si>
  <si>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</si>
  <si>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</si>
  <si>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</si>
  <si>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</si>
  <si>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</si>
  <si>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</si>
  <si>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</si>
  <si>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</si>
  <si>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</si>
  <si>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</si>
  <si>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</si>
  <si>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</si>
  <si>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</si>
  <si>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</si>
  <si>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</si>
  <si>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</si>
  <si>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</si>
  <si>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</si>
  <si>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</si>
  <si>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</si>
  <si>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</si>
  <si>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</si>
  <si>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</si>
  <si>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</si>
  <si>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</si>
  <si>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</si>
  <si>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</si>
  <si>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</si>
  <si>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</si>
  <si>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</si>
  <si>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</si>
  <si>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</si>
  <si>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</si>
  <si>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</si>
  <si>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</si>
  <si>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</si>
  <si>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</si>
  <si>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</si>
  <si>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</si>
  <si>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</si>
  <si>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</si>
  <si>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</si>
  <si>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</si>
  <si>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</si>
  <si>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</si>
  <si>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</si>
  <si>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</si>
  <si>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</si>
  <si>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</si>
  <si>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</si>
  <si>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</si>
  <si>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</si>
  <si>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</si>
  <si>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</si>
  <si>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</si>
  <si>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</si>
  <si>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</si>
  <si>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</si>
  <si>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</si>
  <si>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</si>
  <si>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</si>
  <si>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</si>
  <si>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</si>
  <si>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</si>
  <si>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</si>
  <si>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</si>
  <si>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</si>
  <si>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</si>
  <si>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</si>
  <si>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</si>
  <si>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</si>
  <si>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</si>
  <si>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</si>
  <si>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</si>
  <si>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</si>
  <si>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</si>
  <si>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</si>
  <si>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</si>
  <si>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</si>
  <si>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</si>
  <si>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</si>
  <si>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</si>
  <si>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</si>
  <si>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</si>
  <si>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</si>
  <si>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</si>
  <si>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</si>
  <si>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</si>
  <si>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</si>
  <si>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</si>
  <si>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</si>
  <si>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</si>
  <si>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</si>
  <si>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</si>
  <si>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</si>
  <si>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</si>
  <si>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</si>
  <si>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</si>
  <si>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</si>
  <si>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</si>
  <si>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</si>
  <si>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</si>
  <si>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</si>
  <si>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</si>
  <si>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</si>
  <si>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</si>
  <si>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</si>
  <si>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</si>
  <si>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</si>
  <si>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</si>
  <si>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</si>
  <si>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</si>
  <si>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</si>
  <si>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</si>
  <si>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</si>
  <si>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</si>
  <si>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</si>
  <si>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</si>
  <si>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</si>
  <si>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</si>
  <si>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</si>
  <si>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</si>
  <si>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</si>
  <si>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</si>
  <si>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</si>
  <si>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</si>
  <si>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</si>
  <si>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</si>
  <si>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</si>
  <si>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</si>
  <si>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</si>
  <si>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</si>
  <si>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</si>
  <si>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</si>
  <si>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</si>
  <si>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</si>
  <si>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</si>
  <si>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</si>
  <si>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</si>
  <si>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</si>
  <si>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</si>
  <si>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</si>
  <si>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</si>
  <si>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</si>
  <si>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</si>
  <si>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</si>
  <si>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</si>
  <si>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</si>
  <si>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</si>
  <si>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</si>
  <si>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</si>
  <si>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</si>
  <si>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</si>
  <si>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</si>
  <si>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</si>
  <si>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</si>
  <si>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</si>
  <si>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</si>
  <si>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</si>
  <si>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</si>
  <si>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</si>
  <si>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</si>
  <si>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</si>
  <si>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</si>
  <si>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</si>
  <si>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</si>
  <si>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</si>
  <si>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</si>
  <si>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</si>
  <si>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</si>
  <si>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</si>
  <si>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</si>
  <si>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</si>
  <si>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</si>
  <si>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</si>
  <si>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</si>
  <si>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</si>
  <si>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</si>
  <si>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</si>
  <si>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</si>
  <si>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</si>
  <si>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</si>
  <si>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</si>
  <si>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</si>
  <si>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</si>
  <si>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</si>
  <si>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</si>
  <si>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</si>
  <si>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</si>
  <si>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</si>
  <si>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</si>
  <si>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</si>
  <si>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</si>
  <si>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</si>
  <si>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</si>
  <si>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</si>
  <si>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</si>
  <si>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</si>
  <si>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</si>
  <si>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</si>
  <si>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</si>
  <si>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</si>
  <si>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</si>
  <si>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</si>
  <si>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</si>
  <si>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</si>
  <si>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</si>
  <si>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</si>
  <si>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</si>
  <si>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</si>
  <si>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</si>
  <si>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</si>
  <si>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</si>
  <si>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</si>
  <si>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</si>
  <si>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</si>
  <si>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</si>
  <si>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</si>
  <si>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</si>
  <si>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</si>
  <si>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</si>
  <si>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</si>
  <si>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</si>
  <si>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</si>
  <si>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</si>
  <si>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</si>
  <si>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</si>
  <si>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</si>
  <si>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</si>
  <si>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</si>
  <si>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</si>
  <si>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</si>
  <si>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</si>
  <si>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</si>
  <si>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</si>
  <si>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</si>
  <si>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</si>
  <si>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</si>
  <si>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</si>
  <si>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</si>
  <si>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</si>
  <si>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</si>
  <si>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</si>
  <si>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</si>
  <si>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</si>
  <si>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</si>
  <si>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</si>
  <si>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</si>
  <si>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</si>
  <si>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</si>
  <si>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</si>
  <si>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</si>
  <si>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</si>
  <si>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</si>
  <si>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</si>
  <si>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</si>
  <si>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</si>
  <si>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</si>
  <si>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</si>
  <si>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</si>
  <si>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</si>
  <si>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</si>
  <si>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</si>
  <si>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</si>
  <si>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</si>
  <si>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</si>
  <si>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</si>
  <si>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</si>
  <si>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</si>
  <si>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</si>
  <si>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</si>
  <si>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</si>
  <si>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</si>
  <si>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</si>
  <si>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</si>
  <si>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</si>
  <si>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</si>
  <si>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</si>
  <si>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</si>
  <si>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</si>
  <si>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</si>
  <si>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</si>
  <si>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</si>
  <si>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</si>
  <si>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</si>
  <si>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</si>
  <si>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</si>
  <si>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</si>
  <si>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</si>
  <si>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</si>
  <si>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</si>
  <si>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</si>
  <si>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</si>
  <si>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</si>
  <si>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</si>
  <si>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</si>
  <si>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</si>
  <si>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</si>
  <si>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</si>
  <si>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</si>
  <si>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</si>
  <si>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</si>
  <si>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</si>
  <si>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</si>
  <si>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</si>
  <si>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</si>
  <si>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</si>
  <si>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</si>
  <si>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</si>
  <si>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</si>
  <si>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</si>
  <si>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</si>
  <si>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</si>
  <si>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</si>
  <si>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</si>
  <si>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</si>
  <si>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</si>
  <si>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</si>
  <si>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</si>
  <si>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</si>
  <si>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</si>
  <si>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</si>
  <si>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</si>
  <si>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</si>
  <si>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</si>
  <si>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</si>
  <si>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</si>
  <si>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</si>
  <si>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</si>
  <si>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</si>
  <si>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</si>
  <si>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</si>
  <si>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</si>
  <si>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</si>
  <si>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</si>
  <si>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</si>
  <si>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</si>
  <si>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</si>
  <si>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</si>
  <si>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</si>
  <si>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</si>
  <si>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</si>
  <si>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</si>
  <si>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</si>
  <si>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</si>
  <si>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</si>
  <si>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</si>
  <si>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</si>
  <si>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</si>
  <si>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</si>
  <si>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</si>
  <si>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</si>
  <si>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</si>
  <si>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</si>
  <si>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</si>
  <si>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</si>
  <si>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</si>
  <si>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</si>
  <si>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</si>
  <si>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</si>
  <si>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</si>
  <si>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</si>
  <si>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</si>
  <si>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</si>
  <si>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</si>
  <si>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</si>
  <si>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</si>
  <si>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</si>
  <si>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</si>
  <si>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</si>
  <si>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</si>
  <si>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</si>
  <si>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</si>
  <si>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</si>
  <si>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</si>
  <si>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</si>
  <si>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</si>
  <si>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</si>
  <si>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</si>
  <si>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</si>
  <si>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</si>
  <si>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</si>
  <si>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</si>
  <si>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</si>
  <si>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</si>
  <si>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</si>
  <si>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</si>
  <si>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</si>
  <si>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</si>
  <si>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</si>
  <si>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</si>
  <si>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</si>
  <si>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</si>
  <si>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</si>
  <si>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</si>
  <si>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</si>
  <si>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</si>
  <si>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</si>
  <si>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</si>
  <si>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</si>
  <si>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</si>
  <si>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</si>
  <si>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</si>
  <si>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</si>
  <si>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</si>
  <si>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</si>
  <si>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</si>
  <si>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</si>
  <si>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</si>
  <si>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</si>
  <si>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</si>
  <si>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</si>
  <si>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</si>
  <si>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</si>
  <si>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</si>
  <si>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</si>
  <si>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</si>
  <si>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</si>
  <si>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</si>
  <si>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</si>
  <si>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</si>
  <si>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</si>
  <si>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</si>
  <si>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</si>
  <si>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</si>
  <si>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</si>
  <si>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</si>
  <si>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</si>
  <si>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</si>
  <si>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</si>
  <si>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</si>
  <si>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</si>
  <si>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</si>
  <si>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</si>
  <si>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</si>
  <si>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</si>
  <si>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</si>
  <si>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</si>
  <si>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</si>
  <si>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</si>
  <si>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</si>
  <si>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</si>
  <si>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</si>
  <si>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</si>
  <si>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</si>
  <si>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</si>
  <si>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</si>
  <si>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</si>
  <si>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</si>
  <si>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</si>
  <si>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</si>
  <si>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</si>
  <si>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</si>
  <si>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</si>
  <si>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</si>
  <si>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</si>
  <si>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</si>
  <si>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</si>
  <si>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</si>
  <si>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</si>
  <si>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</si>
  <si>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</si>
  <si>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</si>
  <si>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</si>
  <si>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</si>
  <si>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</si>
  <si>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</si>
  <si>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</si>
  <si>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</si>
  <si>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</si>
  <si>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</si>
  <si>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</si>
  <si>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</si>
  <si>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</si>
  <si>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</si>
  <si>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</si>
  <si>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</si>
  <si>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</si>
  <si>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</si>
  <si>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</si>
  <si>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</si>
  <si>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</si>
  <si>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</si>
  <si>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</si>
  <si>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</si>
  <si>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</si>
  <si>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</si>
  <si>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</si>
  <si>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</si>
  <si>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</si>
  <si>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</si>
  <si>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</si>
  <si>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</si>
  <si>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</si>
  <si>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</si>
  <si>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</si>
  <si>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</si>
  <si>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</si>
  <si>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</si>
  <si>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</si>
  <si>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</si>
  <si>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</si>
  <si>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</si>
  <si>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</si>
  <si>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</si>
  <si>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</si>
  <si>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</si>
  <si>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</si>
  <si>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</si>
  <si>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</si>
  <si>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</si>
  <si>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</si>
  <si>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</si>
  <si>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</si>
  <si>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</si>
  <si>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</si>
  <si>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</si>
  <si>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</si>
  <si>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</si>
  <si>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</si>
  <si>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</si>
  <si>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</si>
  <si>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</si>
  <si>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</si>
  <si>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</si>
  <si>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</si>
  <si>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</si>
  <si>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</si>
  <si>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</si>
  <si>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</si>
  <si>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</si>
  <si>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</si>
  <si>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</si>
  <si>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</si>
  <si>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</si>
  <si>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</si>
  <si>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</si>
  <si>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</si>
  <si>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</si>
  <si>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</si>
  <si>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</si>
  <si>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</si>
  <si>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</si>
  <si>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</si>
  <si>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</si>
  <si>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</si>
  <si>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</si>
  <si>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</si>
  <si>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</si>
  <si>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</si>
  <si>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</si>
  <si>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</si>
  <si>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</si>
  <si>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</si>
  <si>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</si>
  <si>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</si>
  <si>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</si>
  <si>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</si>
  <si>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</si>
  <si>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</si>
  <si>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</si>
  <si>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</si>
  <si>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</si>
  <si>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</si>
  <si>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</si>
  <si>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</si>
  <si>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</si>
  <si>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</si>
  <si>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</si>
  <si>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</si>
  <si>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</si>
  <si>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</si>
  <si>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</si>
  <si>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</si>
  <si>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</si>
  <si>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</si>
  <si>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</si>
  <si>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</si>
  <si>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</si>
  <si>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</si>
  <si>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</si>
  <si>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</si>
  <si>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</si>
  <si>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</si>
  <si>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</si>
  <si>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</si>
  <si>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</si>
  <si>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</si>
  <si>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</si>
  <si>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</si>
  <si>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</si>
  <si>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</si>
  <si>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</si>
  <si>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</si>
  <si>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</si>
  <si>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</si>
  <si>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</si>
  <si>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</si>
  <si>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</si>
  <si>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</si>
  <si>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</si>
  <si>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</si>
  <si>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</si>
  <si>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</si>
  <si>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</si>
  <si>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</si>
  <si>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</si>
  <si>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</si>
  <si>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</si>
  <si>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</si>
  <si>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</si>
  <si>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</si>
  <si>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</si>
  <si>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</si>
  <si>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</si>
  <si>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</si>
  <si>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</si>
  <si>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</si>
  <si>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</si>
  <si>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</si>
  <si>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</si>
  <si>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</si>
  <si>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</si>
  <si>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</si>
  <si>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</si>
  <si>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</si>
  <si>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</si>
  <si>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</si>
  <si>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</si>
  <si>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</si>
  <si>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</si>
  <si>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</si>
  <si>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</si>
  <si>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</si>
  <si>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</si>
  <si>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</si>
  <si>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</si>
  <si>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</si>
  <si>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</si>
  <si>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</si>
  <si>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</si>
  <si>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</si>
  <si>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</si>
  <si>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</si>
  <si>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</si>
  <si>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</si>
  <si>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</si>
  <si>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</si>
  <si>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</si>
  <si>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</si>
  <si>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</si>
  <si>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</si>
  <si>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</si>
  <si>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</si>
  <si>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</si>
  <si>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</si>
  <si>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</si>
  <si>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</si>
  <si>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</si>
  <si>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</si>
  <si>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</si>
  <si>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</si>
  <si>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</si>
  <si>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</si>
  <si>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</si>
  <si>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</si>
  <si>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</si>
  <si>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</si>
  <si>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</si>
  <si>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</si>
  <si>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</si>
  <si>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</si>
  <si>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</si>
  <si>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</si>
  <si>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</si>
  <si>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</si>
  <si>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</si>
  <si>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</si>
  <si>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</si>
  <si>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</si>
  <si>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</si>
  <si>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</si>
  <si>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</si>
  <si>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</si>
  <si>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</si>
  <si>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</si>
  <si>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</si>
  <si>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</si>
  <si>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</si>
  <si>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</si>
  <si>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</si>
  <si>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</si>
  <si>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</si>
  <si>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</si>
  <si>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</si>
  <si>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</si>
  <si>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</si>
  <si>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</si>
  <si>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</si>
  <si>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</si>
  <si>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</si>
  <si>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</si>
  <si>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</si>
  <si>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</si>
  <si>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</si>
  <si>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</si>
  <si>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</si>
  <si>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</si>
  <si>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</si>
  <si>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</si>
  <si>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</si>
  <si>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</si>
  <si>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</si>
  <si>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</si>
  <si>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</si>
  <si>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</si>
  <si>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</si>
  <si>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</si>
  <si>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</si>
  <si>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</si>
  <si>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</si>
  <si>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</si>
  <si>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</si>
  <si>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</si>
  <si>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</si>
  <si>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</si>
  <si>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</si>
  <si>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</si>
  <si>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</si>
  <si>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</si>
  <si>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</si>
  <si>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</si>
  <si>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</si>
  <si>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</si>
  <si>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</si>
  <si>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</si>
  <si>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</si>
  <si>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</si>
  <si>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</si>
  <si>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</si>
  <si>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</si>
  <si>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</si>
  <si>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</si>
  <si>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</si>
  <si>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</si>
  <si>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</si>
  <si>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</si>
  <si>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</si>
  <si>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</si>
  <si>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</si>
  <si>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</si>
  <si>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</si>
  <si>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</si>
  <si>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</si>
  <si>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</si>
  <si>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</si>
  <si>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</si>
  <si>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</si>
  <si>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</si>
  <si>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</si>
  <si>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</si>
  <si>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</si>
  <si>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</si>
  <si>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</si>
  <si>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</si>
  <si>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</si>
  <si>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</si>
  <si>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</si>
  <si>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</si>
  <si>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</si>
  <si>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</si>
  <si>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</si>
  <si>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</si>
  <si>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</si>
  <si>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</si>
  <si>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</si>
  <si>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</si>
  <si>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</si>
  <si>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</si>
  <si>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</si>
  <si>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</si>
  <si>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</si>
  <si>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</si>
  <si>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</si>
  <si>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</si>
  <si>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</si>
  <si>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</si>
  <si>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</si>
  <si>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</si>
  <si>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</si>
  <si>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</si>
  <si>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</si>
  <si>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</si>
  <si>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</si>
  <si>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</si>
  <si>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</si>
  <si>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</si>
  <si>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</si>
  <si>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</si>
  <si>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</si>
  <si>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</si>
  <si>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</si>
  <si>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</si>
  <si>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</si>
  <si>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</si>
  <si>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</si>
  <si>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</si>
  <si>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</si>
  <si>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</si>
  <si>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</si>
  <si>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</si>
  <si>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</si>
  <si>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</si>
  <si>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</si>
  <si>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</si>
  <si>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</si>
  <si>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</si>
  <si>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</si>
  <si>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</si>
  <si>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</si>
  <si>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</si>
  <si>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</si>
  <si>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</si>
  <si>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</si>
  <si>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</si>
  <si>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</si>
  <si>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</si>
  <si>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</si>
  <si>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</si>
  <si>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</si>
  <si>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</si>
  <si>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</si>
  <si>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</si>
  <si>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</si>
  <si>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</si>
  <si>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</si>
  <si>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</si>
  <si>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</si>
  <si>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</si>
  <si>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</si>
  <si>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</si>
  <si>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</si>
  <si>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</si>
  <si>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</si>
  <si>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</si>
  <si>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</si>
  <si>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</si>
  <si>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</si>
  <si>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</si>
  <si>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</si>
  <si>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</si>
  <si>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</si>
  <si>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</si>
  <si>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</si>
  <si>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</si>
  <si>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</si>
  <si>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</si>
  <si>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</si>
  <si>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</si>
  <si>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</si>
  <si>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</si>
  <si>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</si>
  <si>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</si>
  <si>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</si>
  <si>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</si>
  <si>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</si>
  <si>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</si>
  <si>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</si>
  <si>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</si>
  <si>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</si>
  <si>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</si>
  <si>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</si>
  <si>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</si>
  <si>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</si>
  <si>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</si>
  <si>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</si>
  <si>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</si>
  <si>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</si>
  <si>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</si>
  <si>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</si>
  <si>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</si>
  <si>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</si>
  <si>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</si>
  <si>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</si>
  <si>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</si>
  <si>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</si>
  <si>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</si>
  <si>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</si>
  <si>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</si>
  <si>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</si>
  <si>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</si>
  <si>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</si>
  <si>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</si>
  <si>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</si>
  <si>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</si>
  <si>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</si>
  <si>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</si>
  <si>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</si>
  <si>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</si>
  <si>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</si>
  <si>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</si>
  <si>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</si>
  <si>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</si>
  <si>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</si>
  <si>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</si>
  <si>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</si>
  <si>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</si>
  <si>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</si>
  <si>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</si>
  <si>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</si>
  <si>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</si>
  <si>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</si>
  <si>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</si>
  <si>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</si>
  <si>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</si>
  <si>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</si>
  <si>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</si>
  <si>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</si>
  <si>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</si>
  <si>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</si>
  <si>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</si>
  <si>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</si>
  <si>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</si>
  <si>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</si>
  <si>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</si>
  <si>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</si>
  <si>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</si>
  <si>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</si>
  <si>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</si>
  <si>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</si>
  <si>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</si>
  <si>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</si>
  <si>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</si>
  <si>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</si>
  <si>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</si>
  <si>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</si>
  <si>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</si>
  <si>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</si>
  <si>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</si>
  <si>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</si>
  <si>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</si>
  <si>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</si>
  <si>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</si>
  <si>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</si>
  <si>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</si>
  <si>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</si>
  <si>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</si>
  <si>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</si>
  <si>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</si>
  <si>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</si>
  <si>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</si>
  <si>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</si>
  <si>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</si>
  <si>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</si>
  <si>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</si>
  <si>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</si>
  <si>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</si>
  <si>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</si>
  <si>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</si>
  <si>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</si>
  <si>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</si>
  <si>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</si>
  <si>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</si>
  <si>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</si>
  <si>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</si>
  <si>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</si>
  <si>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</si>
  <si>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</si>
  <si>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</si>
  <si>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</si>
  <si>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</si>
  <si>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</si>
  <si>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</si>
  <si>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</si>
  <si>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</si>
  <si>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</si>
  <si>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</si>
  <si>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</si>
  <si>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</si>
  <si>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</si>
  <si>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</si>
  <si>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</si>
  <si>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</si>
  <si>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</si>
  <si>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</si>
  <si>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</si>
  <si>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</si>
  <si>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</si>
  <si>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</si>
  <si>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</si>
  <si>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</si>
  <si>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</si>
  <si>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</si>
  <si>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</si>
  <si>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</si>
  <si>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</si>
  <si>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</si>
  <si>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</si>
  <si>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</si>
  <si>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</si>
  <si>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</si>
  <si>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</si>
  <si>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</si>
  <si>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</si>
  <si>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</si>
  <si>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</si>
  <si>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</si>
  <si>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</si>
  <si>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</si>
  <si>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</si>
  <si>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</si>
  <si>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</si>
  <si>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</si>
  <si>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</si>
  <si>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</si>
  <si>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</si>
  <si>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</si>
  <si>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</si>
  <si>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</si>
  <si>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</si>
  <si>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</si>
  <si>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</si>
  <si>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</si>
  <si>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</si>
  <si>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</si>
  <si>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</si>
  <si>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</si>
  <si>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</si>
  <si>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</si>
  <si>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</si>
  <si>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</si>
  <si>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</si>
  <si>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</si>
  <si>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</si>
  <si>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</si>
  <si>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</si>
  <si>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</si>
  <si>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</si>
  <si>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</si>
  <si>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</si>
  <si>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</si>
  <si>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</si>
  <si>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</si>
  <si>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</si>
  <si>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</si>
  <si>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</si>
  <si>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</si>
  <si>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</si>
  <si>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</si>
  <si>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</si>
  <si>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</si>
  <si>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</si>
  <si>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</si>
  <si>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</si>
  <si>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</si>
  <si>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</si>
  <si>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</si>
  <si>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</si>
  <si>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</si>
  <si>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</si>
  <si>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</si>
  <si>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</si>
  <si>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</si>
  <si>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</si>
  <si>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</si>
  <si>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</si>
  <si>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</si>
  <si>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</si>
  <si>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</si>
  <si>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</si>
  <si>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</si>
  <si>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</si>
  <si>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</si>
  <si>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</si>
  <si>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</si>
  <si>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</si>
  <si>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</si>
  <si>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</si>
  <si>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</si>
  <si>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</si>
  <si>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</si>
  <si>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</si>
  <si>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</si>
  <si>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</si>
  <si>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</si>
  <si>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</si>
  <si>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</si>
  <si>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</si>
  <si>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</si>
  <si>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</si>
  <si>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</si>
  <si>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</si>
  <si>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</si>
  <si>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</si>
  <si>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</si>
  <si>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</si>
  <si>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</si>
  <si>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</si>
  <si>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</si>
  <si>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</si>
  <si>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</si>
  <si>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</si>
  <si>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</si>
  <si>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</si>
  <si>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</si>
  <si>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</si>
  <si>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</si>
  <si>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</si>
  <si>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</si>
  <si>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</si>
  <si>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</si>
  <si>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</si>
  <si>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</si>
  <si>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</si>
  <si>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</si>
  <si>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</si>
  <si>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</si>
  <si>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</si>
  <si>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</si>
  <si>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</si>
  <si>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</si>
  <si>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</si>
  <si>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</si>
  <si>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</si>
  <si>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</si>
  <si>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</si>
  <si>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</si>
  <si>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</si>
  <si>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</si>
  <si>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</si>
  <si>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</si>
  <si>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</si>
  <si>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</si>
  <si>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</si>
  <si>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</si>
  <si>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</si>
  <si>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</si>
  <si>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</si>
  <si>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</si>
  <si>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</si>
  <si>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</si>
  <si>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</si>
  <si>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</si>
  <si>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</si>
  <si>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</si>
  <si>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</si>
  <si>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</si>
  <si>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</si>
  <si>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</si>
  <si>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</si>
  <si>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</si>
  <si>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</si>
  <si>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</si>
  <si>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</si>
  <si>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</si>
  <si>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</si>
  <si>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</si>
  <si>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</si>
  <si>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</si>
  <si>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</si>
  <si>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</si>
  <si>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</si>
  <si>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</si>
  <si>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</si>
  <si>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</si>
  <si>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</si>
  <si>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</si>
  <si>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</si>
  <si>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</si>
  <si>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</si>
  <si>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</si>
  <si>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</si>
  <si>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</si>
  <si>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</si>
  <si>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</si>
  <si>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</si>
  <si>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</si>
  <si>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</si>
  <si>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</si>
  <si>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</si>
  <si>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</si>
  <si>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</si>
  <si>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</si>
  <si>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</si>
  <si>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</si>
  <si>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</si>
  <si>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</si>
  <si>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</si>
  <si>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</si>
  <si>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</si>
  <si>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</si>
  <si>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</si>
  <si>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</si>
  <si>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</si>
  <si>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</si>
  <si>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</si>
  <si>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</si>
  <si>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</si>
  <si>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</si>
  <si>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</si>
  <si>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</si>
  <si>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</si>
  <si>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</si>
  <si>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</si>
  <si>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</si>
  <si>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</si>
  <si>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</si>
  <si>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</si>
  <si>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</si>
  <si>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</si>
  <si>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</si>
  <si>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</si>
  <si>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</si>
  <si>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</si>
  <si>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</si>
  <si>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</si>
  <si>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</si>
  <si>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</si>
  <si>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</si>
  <si>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</si>
  <si>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</si>
  <si>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</si>
  <si>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</si>
  <si>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</si>
  <si>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</si>
  <si>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</si>
  <si>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</si>
  <si>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</si>
  <si>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</si>
  <si>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</si>
  <si>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</si>
  <si>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</si>
  <si>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</si>
  <si>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</si>
  <si>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</si>
  <si>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</si>
  <si>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</si>
  <si>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</si>
  <si>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</si>
  <si>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</si>
  <si>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</si>
  <si>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</si>
  <si>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</si>
  <si>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</si>
  <si>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</si>
  <si>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</si>
  <si>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</si>
  <si>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</si>
  <si>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</si>
  <si>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</si>
  <si>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</si>
  <si>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</si>
  <si>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</si>
  <si>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</si>
  <si>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</si>
  <si>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</si>
  <si>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</si>
  <si>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</si>
  <si>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</si>
  <si>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</si>
  <si>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</si>
  <si>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</si>
  <si>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</si>
  <si>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</si>
  <si>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</si>
  <si>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</si>
  <si>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</si>
  <si>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</si>
  <si>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</si>
  <si>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</si>
  <si>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</si>
  <si>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</si>
  <si>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</si>
  <si>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</si>
  <si>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</si>
  <si>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</si>
  <si>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</si>
  <si>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</si>
  <si>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</si>
  <si>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</si>
  <si>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</si>
  <si>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</si>
  <si>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</si>
  <si>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</si>
  <si>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</si>
  <si>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</si>
  <si>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</si>
  <si>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</si>
  <si>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</si>
  <si>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</si>
  <si>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</si>
  <si>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</si>
  <si>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</si>
  <si>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</si>
  <si>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</si>
  <si>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</si>
  <si>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</si>
  <si>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</si>
  <si>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</si>
  <si>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</si>
  <si>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</si>
  <si>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</si>
  <si>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</si>
  <si>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</si>
  <si>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</si>
  <si>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</si>
  <si>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</si>
  <si>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</si>
  <si>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</si>
  <si>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</si>
  <si>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</si>
  <si>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</si>
  <si>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</si>
  <si>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</si>
  <si>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</si>
  <si>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</si>
  <si>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</si>
  <si>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</si>
  <si>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</si>
  <si>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</si>
  <si>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</si>
  <si>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</si>
  <si>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</si>
  <si>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</si>
  <si>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</si>
  <si>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</si>
  <si>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</si>
  <si>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</si>
  <si>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</si>
  <si>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</si>
  <si>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</si>
  <si>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</si>
  <si>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</si>
  <si>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</si>
  <si>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</si>
  <si>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</si>
  <si>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</si>
  <si>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</si>
  <si>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</si>
  <si>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</si>
  <si>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</si>
  <si>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</si>
  <si>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</si>
  <si>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</si>
  <si>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</si>
  <si>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</si>
  <si>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</si>
  <si>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</si>
  <si>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</si>
  <si>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</si>
  <si>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</si>
  <si>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</si>
  <si>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</si>
  <si>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</si>
  <si>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</si>
  <si>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</si>
  <si>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</si>
  <si>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</si>
  <si>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</si>
  <si>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</si>
  <si>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</si>
  <si>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</si>
  <si>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</si>
  <si>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</si>
  <si>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</si>
  <si>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</si>
  <si>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</si>
  <si>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</si>
  <si>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</si>
  <si>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</si>
  <si>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</si>
  <si>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</si>
  <si>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</si>
  <si>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</si>
  <si>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</si>
  <si>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</si>
  <si>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</si>
  <si>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</si>
  <si>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</si>
  <si>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</si>
  <si>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</si>
  <si>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</si>
  <si>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</si>
  <si>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</si>
  <si>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</si>
  <si>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</si>
  <si>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</si>
  <si>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</si>
  <si>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</si>
  <si>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</si>
  <si>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</si>
  <si>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</si>
  <si>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</si>
  <si>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</si>
  <si>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</si>
  <si>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</si>
  <si>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</si>
  <si>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</si>
  <si>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</si>
  <si>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</si>
  <si>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</si>
  <si>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</si>
  <si>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</si>
  <si>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</si>
  <si>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</si>
  <si>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</si>
  <si>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</si>
  <si>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</si>
  <si>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</si>
  <si>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</si>
  <si>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</si>
  <si>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</si>
  <si>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</si>
  <si>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</si>
  <si>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</si>
  <si>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</si>
  <si>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</si>
  <si>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</si>
  <si>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</si>
  <si>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</si>
  <si>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</si>
  <si>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</si>
  <si>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</si>
  <si>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</si>
  <si>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</si>
  <si>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</si>
  <si>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</si>
  <si>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</si>
  <si>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</si>
  <si>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</si>
  <si>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</si>
  <si>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</si>
  <si>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</si>
  <si>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</si>
  <si>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</si>
  <si>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</si>
  <si>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</si>
  <si>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</si>
  <si>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</si>
  <si>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</si>
  <si>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</si>
  <si>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</si>
  <si>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</si>
  <si>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</si>
  <si>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</si>
  <si>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</si>
  <si>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</si>
  <si>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</si>
  <si>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</si>
  <si>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</si>
  <si>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</si>
  <si>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</si>
  <si>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</si>
  <si>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</si>
  <si>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</si>
  <si>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</si>
  <si>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</si>
  <si>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</si>
  <si>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</si>
  <si>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</si>
  <si>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</si>
  <si>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</si>
  <si>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</si>
  <si>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</si>
  <si>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</si>
  <si>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</si>
  <si>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</si>
  <si>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</si>
  <si>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</si>
  <si>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</si>
  <si>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</si>
  <si>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</si>
  <si>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</si>
  <si>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</si>
  <si>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</si>
  <si>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</si>
  <si>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</si>
  <si>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</si>
  <si>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</si>
  <si>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</si>
  <si>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</si>
  <si>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</si>
  <si>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</si>
  <si>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</si>
  <si>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</si>
  <si>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</si>
  <si>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</si>
  <si>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</si>
  <si>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</si>
  <si>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</si>
  <si>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</si>
  <si>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</si>
  <si>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</si>
  <si>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</si>
  <si>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</si>
  <si>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</si>
  <si>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</si>
  <si>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</si>
  <si>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</si>
  <si>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</si>
  <si>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</si>
  <si>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</si>
  <si>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</si>
  <si>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</si>
  <si>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</si>
  <si>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</si>
  <si>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</si>
  <si>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</si>
  <si>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</si>
  <si>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</si>
  <si>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</si>
  <si>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</si>
  <si>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</si>
  <si>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</si>
  <si>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</si>
  <si>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</si>
  <si>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</si>
  <si>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</si>
  <si>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</si>
  <si>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</si>
  <si>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</si>
  <si>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</si>
  <si>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</si>
  <si>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</si>
  <si>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</si>
  <si>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</si>
  <si>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</si>
  <si>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</si>
  <si>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</si>
  <si>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</si>
  <si>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</si>
  <si>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</si>
  <si>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</si>
  <si>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</si>
  <si>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</si>
  <si>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</si>
  <si>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</si>
  <si>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</si>
  <si>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</si>
  <si>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</si>
  <si>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</si>
  <si>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</si>
  <si>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</si>
  <si>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</si>
  <si>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</si>
  <si>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</si>
  <si>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</si>
  <si>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</si>
  <si>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</si>
  <si>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</si>
  <si>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</si>
  <si>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</si>
  <si>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</si>
  <si>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</si>
  <si>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</si>
  <si>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</si>
  <si>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</si>
  <si>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</si>
  <si>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</si>
  <si>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</si>
  <si>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</si>
  <si>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</si>
  <si>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</si>
  <si>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</si>
  <si>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</si>
  <si>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</si>
  <si>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</si>
  <si>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</si>
  <si>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</si>
  <si>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</si>
  <si>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</si>
  <si>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</si>
  <si>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</si>
  <si>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</si>
  <si>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</si>
  <si>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</si>
  <si>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</si>
  <si>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</si>
  <si>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</si>
  <si>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</si>
  <si>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</si>
  <si>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</si>
  <si>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</si>
  <si>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</si>
  <si>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</si>
  <si>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</si>
  <si>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</si>
  <si>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</si>
  <si>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</si>
  <si>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</si>
  <si>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</si>
  <si>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</si>
  <si>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</si>
  <si>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</si>
  <si>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</si>
  <si>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</si>
  <si>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</si>
  <si>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</si>
  <si>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</si>
  <si>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</si>
  <si>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</si>
  <si>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</si>
  <si>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</si>
  <si>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</si>
  <si>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</si>
  <si>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</si>
  <si>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</si>
  <si>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</si>
  <si>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</si>
  <si>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</si>
  <si>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</si>
  <si>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</si>
  <si>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</si>
  <si>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</si>
  <si>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</si>
  <si>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</si>
  <si>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</si>
  <si>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</si>
  <si>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</si>
  <si>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</si>
  <si>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</si>
  <si>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</si>
  <si>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</si>
  <si>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</si>
  <si>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</si>
  <si>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</si>
  <si>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</si>
  <si>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</si>
  <si>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</si>
  <si>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</si>
  <si>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</si>
  <si>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</si>
  <si>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</si>
  <si>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</si>
  <si>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</si>
  <si>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</si>
  <si>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</si>
  <si>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</si>
  <si>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</si>
  <si>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</si>
  <si>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</si>
  <si>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</si>
  <si>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</si>
  <si>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</si>
  <si>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</si>
  <si>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</si>
  <si>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</si>
  <si>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</si>
  <si>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</si>
  <si>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</si>
  <si>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</si>
  <si>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</si>
  <si>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</si>
  <si>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</si>
  <si>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</si>
  <si>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</si>
  <si>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</si>
  <si>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</si>
  <si>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</si>
  <si>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</si>
  <si>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</si>
  <si>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</si>
  <si>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</si>
  <si>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</si>
  <si>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</si>
  <si>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</si>
  <si>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</si>
  <si>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</si>
  <si>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</si>
  <si>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</si>
  <si>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</si>
  <si>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</si>
  <si>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</si>
  <si>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</si>
  <si>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</si>
  <si>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</si>
  <si>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</si>
  <si>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</si>
  <si>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</si>
  <si>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</si>
  <si>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</si>
  <si>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</si>
  <si>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</si>
  <si>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</si>
  <si>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</si>
  <si>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</si>
  <si>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</si>
  <si>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</si>
  <si>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</si>
  <si>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</si>
  <si>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</si>
  <si>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</si>
  <si>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</si>
  <si>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</si>
  <si>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</si>
  <si>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</si>
  <si>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</si>
  <si>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</si>
  <si>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</si>
  <si>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</si>
  <si>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</si>
  <si>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</si>
  <si>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</si>
  <si>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</si>
  <si>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</si>
  <si>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</si>
  <si>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</si>
  <si>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</si>
  <si>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</si>
  <si>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</si>
  <si>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</si>
  <si>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</si>
  <si>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</si>
  <si>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</si>
  <si>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</si>
  <si>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</si>
  <si>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</si>
  <si>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</si>
  <si>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</si>
  <si>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</si>
  <si>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</si>
  <si>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</si>
  <si>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</si>
  <si>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</si>
  <si>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</si>
  <si>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</si>
  <si>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</si>
  <si>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</si>
  <si>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</si>
  <si>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</si>
  <si>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</si>
  <si>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</si>
  <si>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</si>
  <si>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</si>
  <si>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</si>
  <si>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</si>
  <si>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</si>
  <si>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</si>
  <si>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</si>
  <si>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</si>
  <si>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</si>
  <si>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</si>
  <si>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</si>
  <si>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</si>
  <si>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</si>
  <si>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</si>
  <si>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</si>
  <si>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</si>
  <si>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</si>
  <si>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</si>
  <si>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</si>
  <si>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</si>
  <si>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</si>
  <si>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</si>
  <si>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</si>
  <si>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</si>
  <si>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</si>
  <si>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</si>
  <si>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</si>
  <si>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</si>
  <si>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</si>
  <si>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</si>
  <si>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</si>
  <si>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</si>
  <si>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</si>
  <si>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</si>
  <si>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</si>
  <si>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</si>
  <si>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</si>
  <si>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</si>
  <si>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</si>
  <si>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</si>
  <si>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</si>
  <si>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</si>
  <si>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</si>
  <si>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</si>
  <si>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</si>
  <si>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</si>
  <si>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</si>
  <si>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</si>
  <si>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</si>
  <si>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</si>
  <si>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</si>
  <si>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</si>
  <si>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</si>
  <si>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</si>
  <si>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</si>
  <si>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</si>
  <si>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</si>
  <si>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</si>
  <si>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</si>
  <si>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</si>
  <si>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</si>
  <si>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</si>
  <si>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</si>
  <si>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</si>
  <si>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</si>
  <si>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</si>
  <si>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</si>
  <si>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</si>
  <si>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</si>
  <si>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</si>
  <si>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</si>
  <si>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</si>
  <si>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</si>
  <si>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</si>
  <si>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</si>
  <si>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</si>
  <si>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</si>
  <si>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</si>
  <si>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</si>
  <si>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</si>
  <si>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</si>
  <si>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</si>
  <si>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</si>
  <si>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</si>
  <si>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</si>
  <si>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</si>
  <si>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</si>
  <si>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</si>
  <si>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</si>
  <si>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</si>
  <si>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</si>
  <si>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</si>
  <si>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</si>
  <si>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</si>
  <si>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</si>
  <si>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</si>
  <si>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</si>
  <si>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</si>
  <si>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</si>
  <si>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</si>
  <si>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</si>
  <si>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</si>
  <si>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</si>
  <si>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</si>
  <si>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</si>
  <si>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</si>
  <si>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</si>
  <si>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</si>
  <si>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</si>
  <si>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</si>
  <si>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</si>
  <si>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</si>
  <si>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</si>
  <si>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</si>
  <si>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</si>
  <si>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</si>
  <si>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</si>
  <si>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</si>
  <si>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</si>
  <si>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</si>
  <si>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</si>
  <si>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</si>
  <si>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</si>
  <si>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</si>
  <si>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</si>
  <si>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</si>
  <si>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</si>
  <si>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</si>
  <si>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</si>
  <si>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</si>
  <si>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</si>
  <si>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</si>
  <si>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</si>
  <si>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</si>
  <si>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</si>
  <si>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</si>
  <si>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</si>
  <si>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</si>
  <si>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</si>
  <si>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</si>
  <si>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</si>
  <si>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</si>
  <si>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</si>
  <si>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</si>
  <si>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</si>
  <si>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</si>
  <si>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</si>
  <si>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</si>
  <si>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</si>
  <si>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</si>
  <si>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</si>
  <si>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</si>
  <si>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</si>
  <si>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</si>
  <si>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</si>
  <si>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</si>
  <si>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</si>
  <si>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</si>
  <si>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</si>
  <si>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</si>
  <si>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</si>
  <si>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</si>
  <si>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</si>
  <si>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</si>
  <si>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</si>
  <si>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</si>
  <si>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</si>
  <si>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</si>
  <si>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</si>
  <si>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</si>
  <si>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</si>
  <si>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</si>
  <si>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</si>
  <si>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</si>
  <si>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</si>
  <si>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</si>
  <si>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</si>
  <si>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</si>
  <si>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</si>
  <si>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</si>
  <si>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</si>
  <si>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</si>
  <si>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</si>
  <si>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</si>
  <si>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</si>
  <si>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</si>
  <si>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</si>
  <si>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</si>
  <si>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</si>
  <si>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</si>
  <si>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</si>
  <si>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</si>
  <si>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</si>
  <si>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</si>
  <si>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</si>
  <si>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</si>
  <si>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</si>
  <si>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</si>
  <si>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</si>
  <si>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</si>
  <si>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</si>
  <si>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</si>
  <si>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</si>
  <si>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</si>
  <si>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</si>
  <si>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</si>
  <si>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</si>
  <si>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</si>
  <si>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</si>
  <si>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</si>
  <si>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</si>
  <si>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</si>
  <si>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</si>
  <si>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</si>
  <si>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</si>
  <si>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</si>
  <si>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</si>
  <si>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</si>
  <si>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</si>
  <si>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</si>
  <si>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</si>
  <si>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</si>
  <si>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</si>
  <si>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</si>
  <si>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</si>
  <si>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</si>
  <si>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</si>
  <si>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</si>
  <si>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</si>
  <si>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</si>
  <si>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</si>
  <si>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</si>
  <si>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</si>
  <si>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</si>
  <si>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</si>
  <si>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</si>
  <si>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</si>
  <si>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</si>
  <si>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</si>
  <si>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</si>
  <si>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</si>
  <si>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</si>
  <si>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</si>
  <si>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</si>
  <si>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</si>
  <si>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</si>
  <si>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</si>
  <si>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</si>
  <si>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</si>
  <si>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</si>
  <si>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</si>
  <si>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</si>
  <si>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</si>
  <si>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</si>
  <si>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</si>
  <si>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</si>
  <si>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</si>
  <si>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</si>
  <si>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</si>
  <si>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</si>
  <si>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</si>
  <si>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</si>
  <si>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</si>
  <si>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</si>
  <si>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</si>
  <si>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</si>
  <si>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</si>
  <si>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</si>
  <si>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</si>
  <si>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</si>
  <si>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</si>
  <si>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</si>
  <si>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</si>
  <si>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</si>
  <si>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</si>
  <si>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</si>
  <si>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</si>
  <si>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</si>
  <si>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</si>
  <si>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</si>
  <si>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</si>
  <si>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</si>
  <si>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</si>
  <si>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</si>
  <si>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</si>
  <si>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</si>
  <si>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</si>
  <si>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</si>
  <si>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</si>
  <si>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</si>
  <si>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</si>
  <si>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</si>
  <si>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</si>
  <si>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</si>
  <si>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</si>
  <si>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</si>
  <si>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</si>
  <si>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</si>
  <si>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</si>
  <si>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</si>
  <si>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</si>
  <si>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</si>
  <si>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</si>
  <si>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</si>
  <si>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</si>
  <si>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</si>
  <si>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</si>
  <si>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</si>
  <si>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</si>
  <si>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</si>
  <si>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</si>
  <si>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</si>
  <si>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</si>
  <si>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</si>
  <si>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</si>
  <si>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</si>
  <si>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</si>
  <si>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</si>
  <si>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</si>
  <si>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</si>
  <si>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</si>
  <si>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</si>
  <si>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</si>
  <si>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</si>
  <si>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</si>
  <si>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</si>
  <si>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</si>
  <si>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</si>
  <si>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</si>
  <si>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</si>
  <si>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</si>
  <si>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</si>
  <si>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</si>
  <si>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</si>
  <si>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</si>
  <si>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</si>
  <si>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</si>
  <si>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</si>
  <si>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</si>
  <si>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</si>
  <si>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</si>
  <si>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</si>
  <si>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</si>
  <si>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</si>
  <si>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</si>
  <si>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</si>
  <si>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</si>
  <si>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</si>
  <si>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</si>
  <si>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</si>
  <si>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</si>
  <si>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</si>
  <si>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</si>
  <si>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</si>
  <si>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</si>
  <si>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</si>
  <si>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</si>
  <si>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</si>
  <si>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</si>
  <si>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</si>
  <si>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</si>
  <si>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</si>
  <si>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</si>
  <si>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</si>
  <si>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</si>
  <si>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</si>
  <si>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</si>
  <si>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</si>
  <si>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</si>
  <si>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</si>
  <si>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</si>
  <si>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</si>
  <si>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</si>
  <si>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</si>
  <si>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</si>
  <si>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</si>
  <si>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</si>
  <si>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</si>
  <si>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</si>
  <si>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</si>
  <si>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</si>
  <si>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</si>
  <si>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</si>
  <si>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</si>
  <si>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</si>
  <si>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</si>
  <si>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</si>
  <si>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</si>
  <si>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</si>
  <si>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</si>
  <si>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</si>
  <si>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</si>
  <si>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</si>
  <si>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</si>
  <si>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</si>
  <si>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</si>
  <si>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</si>
  <si>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</si>
  <si>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</si>
  <si>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</si>
  <si>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</si>
  <si>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</si>
  <si>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</si>
  <si>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</si>
  <si>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</si>
  <si>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</si>
  <si>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</si>
  <si>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</si>
  <si>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</si>
  <si>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</si>
  <si>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</si>
  <si>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</si>
  <si>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</si>
  <si>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</si>
  <si>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</si>
  <si>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</si>
  <si>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</si>
  <si>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</si>
  <si>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</si>
  <si>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</si>
  <si>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</si>
  <si>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</si>
  <si>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</si>
  <si>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</si>
  <si>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</si>
  <si>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</si>
  <si>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</si>
  <si>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</si>
  <si>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</si>
  <si>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</si>
  <si>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</si>
  <si>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</si>
  <si>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</si>
  <si>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</si>
  <si>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</si>
  <si>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</si>
  <si>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</si>
  <si>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</si>
  <si>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</si>
  <si>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</si>
  <si>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</si>
  <si>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</si>
  <si>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</si>
  <si>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</si>
  <si>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</si>
  <si>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</si>
  <si>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</si>
  <si>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</si>
  <si>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</si>
  <si>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</si>
  <si>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</si>
  <si>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</si>
  <si>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</si>
  <si>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</si>
  <si>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</si>
  <si>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</si>
  <si>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</si>
  <si>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</si>
  <si>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</si>
  <si>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</si>
  <si>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</si>
  <si>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</si>
  <si>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</si>
  <si>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</si>
  <si>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</si>
  <si>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</si>
  <si>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</si>
  <si>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</si>
  <si>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</si>
  <si>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</si>
  <si>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</si>
  <si>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</si>
  <si>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</si>
  <si>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</si>
  <si>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</si>
  <si>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</si>
  <si>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</si>
  <si>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</si>
  <si>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</si>
  <si>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</si>
  <si>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</si>
  <si>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</si>
  <si>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</si>
  <si>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</si>
  <si>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</si>
  <si>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</si>
  <si>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</si>
  <si>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</si>
  <si>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</si>
  <si>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</si>
  <si>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</si>
  <si>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</si>
  <si>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</si>
  <si>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</si>
  <si>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</si>
  <si>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</si>
  <si>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</si>
  <si>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</si>
  <si>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</si>
  <si>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</si>
  <si>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</si>
  <si>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</si>
  <si>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</si>
  <si>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</si>
  <si>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</si>
  <si>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</si>
  <si>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</si>
  <si>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</si>
  <si>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</si>
  <si>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</si>
  <si>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</si>
  <si>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</si>
  <si>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</si>
  <si>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</si>
  <si>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</si>
  <si>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</si>
  <si>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</si>
  <si>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</si>
  <si>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</si>
  <si>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</si>
  <si>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</si>
  <si>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</si>
  <si>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</si>
  <si>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</si>
  <si>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</si>
  <si>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</si>
  <si>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</si>
  <si>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</si>
  <si>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</si>
  <si>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</si>
  <si>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</si>
  <si>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</si>
  <si>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</si>
  <si>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</si>
  <si>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</si>
  <si>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</si>
  <si>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</si>
  <si>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</si>
  <si>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</si>
  <si>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</si>
  <si>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</si>
  <si>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</si>
  <si>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</si>
  <si>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</si>
  <si>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</si>
  <si>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</si>
  <si>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</si>
  <si>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</si>
  <si>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</si>
  <si>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</si>
  <si>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</si>
  <si>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</si>
  <si>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</si>
  <si>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</si>
  <si>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</si>
  <si>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</si>
  <si>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</si>
  <si>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</si>
  <si>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</si>
  <si>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</si>
  <si>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</si>
  <si>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</si>
  <si>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</si>
  <si>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</si>
  <si>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</si>
  <si>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</si>
  <si>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</si>
  <si>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</si>
  <si>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</si>
  <si>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</si>
  <si>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</si>
  <si>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</si>
  <si>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</si>
  <si>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</si>
  <si>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</si>
  <si>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</si>
  <si>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</si>
  <si>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</si>
  <si>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</si>
  <si>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</si>
  <si>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</si>
  <si>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</si>
  <si>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</si>
  <si>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</si>
  <si>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</si>
  <si>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</si>
  <si>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</si>
  <si>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</si>
  <si>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</si>
  <si>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</si>
  <si>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</si>
  <si>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</si>
  <si>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</si>
  <si>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</si>
  <si>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</si>
  <si>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</si>
  <si>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</si>
  <si>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</si>
  <si>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</si>
  <si>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</si>
  <si>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</si>
  <si>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</si>
  <si>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</si>
  <si>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</si>
  <si>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</si>
  <si>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</si>
  <si>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</si>
  <si>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</si>
  <si>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</si>
  <si>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</si>
  <si>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</si>
  <si>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</si>
  <si>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</si>
  <si>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</si>
  <si>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</si>
  <si>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</si>
  <si>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</si>
  <si>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</si>
  <si>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</si>
  <si>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</si>
  <si>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</si>
  <si>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</si>
  <si>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</si>
  <si>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</si>
  <si>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</si>
  <si>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</si>
  <si>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</si>
  <si>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</si>
  <si>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</si>
  <si>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</si>
  <si>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</si>
  <si>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</si>
  <si>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</si>
  <si>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</si>
  <si>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</si>
  <si>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</si>
  <si>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</si>
  <si>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</si>
  <si>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</si>
  <si>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</si>
  <si>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</si>
  <si>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</si>
  <si>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</si>
  <si>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</si>
  <si>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</si>
  <si>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</si>
  <si>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</si>
  <si>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</si>
  <si>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</si>
  <si>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</si>
  <si>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</si>
  <si>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</si>
  <si>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</si>
  <si>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</si>
  <si>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</si>
  <si>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</si>
  <si>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</si>
  <si>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</si>
  <si>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</si>
  <si>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</si>
  <si>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</si>
  <si>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</si>
  <si>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</si>
  <si>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</si>
  <si>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</si>
  <si>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</si>
  <si>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</si>
  <si>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</si>
  <si>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</si>
  <si>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</si>
  <si>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</si>
  <si>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</si>
  <si>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</si>
  <si>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</si>
  <si>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</si>
  <si>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</si>
  <si>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</si>
  <si>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</si>
  <si>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</si>
  <si>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</si>
  <si>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</si>
  <si>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</si>
  <si>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</si>
  <si>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</si>
  <si>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</si>
  <si>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</si>
  <si>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</si>
  <si>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</si>
  <si>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</si>
  <si>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</si>
  <si>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</si>
  <si>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</si>
  <si>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</si>
  <si>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</si>
  <si>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</si>
  <si>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</si>
  <si>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</si>
  <si>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</si>
  <si>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</si>
  <si>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</si>
  <si>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</si>
  <si>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</si>
  <si>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</si>
  <si>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</si>
  <si>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</si>
  <si>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</si>
  <si>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</si>
  <si>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</si>
  <si>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</si>
  <si>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</si>
  <si>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</si>
  <si>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</si>
  <si>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</si>
  <si>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</si>
  <si>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</si>
  <si>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</si>
  <si>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</si>
  <si>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</si>
  <si>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</si>
  <si>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</si>
  <si>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</si>
  <si>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</si>
  <si>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</si>
  <si>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</si>
  <si>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</si>
  <si>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</si>
  <si>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</si>
  <si>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</si>
  <si>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</si>
  <si>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</si>
  <si>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</si>
  <si>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</si>
  <si>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</si>
  <si>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</si>
  <si>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</si>
  <si>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</si>
  <si>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</si>
  <si>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</si>
  <si>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</si>
  <si>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</si>
  <si>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</si>
  <si>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</si>
  <si>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</si>
  <si>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</si>
  <si>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</si>
  <si>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</si>
  <si>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</si>
  <si>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</si>
  <si>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</si>
  <si>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</si>
  <si>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</si>
  <si>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</si>
  <si>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</si>
  <si>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</si>
  <si>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</si>
  <si>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</si>
  <si>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</si>
  <si>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</si>
  <si>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</si>
  <si>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</si>
  <si>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</si>
  <si>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</si>
  <si>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</si>
  <si>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</si>
  <si>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</si>
  <si>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</si>
  <si>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</si>
  <si>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</si>
  <si>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</si>
  <si>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</si>
  <si>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</si>
  <si>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</si>
  <si>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</si>
  <si>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</si>
  <si>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</si>
  <si>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</si>
  <si>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</si>
  <si>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</si>
  <si>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</si>
  <si>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</si>
  <si>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</si>
  <si>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</si>
  <si>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</si>
  <si>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</si>
  <si>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</si>
  <si>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</si>
  <si>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</si>
  <si>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</si>
  <si>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</si>
  <si>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</si>
  <si>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</si>
  <si>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</si>
  <si>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</si>
  <si>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</si>
  <si>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</si>
  <si>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</si>
  <si>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</si>
  <si>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</si>
  <si>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</si>
  <si>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</si>
  <si>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</si>
  <si>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</si>
  <si>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</si>
  <si>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</si>
  <si>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</si>
  <si>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</si>
  <si>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</si>
  <si>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</si>
  <si>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</si>
  <si>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</si>
  <si>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</si>
  <si>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</si>
  <si>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</si>
  <si>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</si>
  <si>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</si>
  <si>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</si>
  <si>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</si>
  <si>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</si>
  <si>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</si>
  <si>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</si>
  <si>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</si>
  <si>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</si>
  <si>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</si>
  <si>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</si>
  <si>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</si>
  <si>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</si>
  <si>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</si>
  <si>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</si>
  <si>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</si>
  <si>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</si>
  <si>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</si>
  <si>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</si>
  <si>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</si>
  <si>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</si>
  <si>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</si>
  <si>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</si>
  <si>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</si>
  <si>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</si>
  <si>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</si>
  <si>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</si>
  <si>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</si>
  <si>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</si>
  <si>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</si>
  <si>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</si>
  <si>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</si>
  <si>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</si>
  <si>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</si>
  <si>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</si>
  <si>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</si>
  <si>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</si>
  <si>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</si>
  <si>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</si>
  <si>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</si>
  <si>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</si>
  <si>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</si>
  <si>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</si>
  <si>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</si>
  <si>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</si>
  <si>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</si>
  <si>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</si>
  <si>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</si>
  <si>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</si>
  <si>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</si>
  <si>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</si>
  <si>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</si>
  <si>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</si>
  <si>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</si>
  <si>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</si>
  <si>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</si>
  <si>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</si>
  <si>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</si>
  <si>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</si>
  <si>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</si>
  <si>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</si>
  <si>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</si>
  <si>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</si>
  <si>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</si>
  <si>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</si>
  <si>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</si>
  <si>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</si>
  <si>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</si>
  <si>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</si>
  <si>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</si>
  <si>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</si>
  <si>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</si>
  <si>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</si>
  <si>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</si>
  <si>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</si>
  <si>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</si>
  <si>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</si>
  <si>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</si>
  <si>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</si>
  <si>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</si>
  <si>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</si>
  <si>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</si>
  <si>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</si>
  <si>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</si>
  <si>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</si>
  <si>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</si>
  <si>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</si>
  <si>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</si>
  <si>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</si>
  <si>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</si>
  <si>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</si>
  <si>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</si>
  <si>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</si>
  <si>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</si>
  <si>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</si>
  <si>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</si>
  <si>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</si>
  <si>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</si>
  <si>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</si>
  <si>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</si>
  <si>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</si>
  <si>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</si>
  <si>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</si>
  <si>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</si>
  <si>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</si>
  <si>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</si>
  <si>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</si>
  <si>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</si>
  <si>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</si>
  <si>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</si>
  <si>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</si>
  <si>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</si>
  <si>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</si>
  <si>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</si>
  <si>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</si>
  <si>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</si>
  <si>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</si>
  <si>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</si>
  <si>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</si>
  <si>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</si>
  <si>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</si>
  <si>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</si>
  <si>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</si>
  <si>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</si>
  <si>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</si>
  <si>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</si>
  <si>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</si>
  <si>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</si>
  <si>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</si>
  <si>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</si>
  <si>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</si>
  <si>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</si>
  <si>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</si>
  <si>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</si>
  <si>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</si>
  <si>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</si>
  <si>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</si>
  <si>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</si>
  <si>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</si>
  <si>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</si>
  <si>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</si>
  <si>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</si>
  <si>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</si>
  <si>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</si>
  <si>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</si>
  <si>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</si>
  <si>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</si>
  <si>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</si>
  <si>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</si>
  <si>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</si>
  <si>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</si>
  <si>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</si>
  <si>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</si>
  <si>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</si>
  <si>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</si>
  <si>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</si>
  <si>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</si>
  <si>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</si>
  <si>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</si>
  <si>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</si>
  <si>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</si>
  <si>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</si>
  <si>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</si>
  <si>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</si>
  <si>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</si>
  <si>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</si>
  <si>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</si>
  <si>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</si>
  <si>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</si>
  <si>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</si>
  <si>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</si>
  <si>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</si>
  <si>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</si>
  <si>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</si>
  <si>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</si>
  <si>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</si>
  <si>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</si>
  <si>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</si>
  <si>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</si>
  <si>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</si>
  <si>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</si>
  <si>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</si>
  <si>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</si>
  <si>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</si>
  <si>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</si>
  <si>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</si>
  <si>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</si>
  <si>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</si>
  <si>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</si>
  <si>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</si>
  <si>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</si>
  <si>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</si>
  <si>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</si>
  <si>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</si>
  <si>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</si>
  <si>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</si>
  <si>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</si>
  <si>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</si>
  <si>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</si>
  <si>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</si>
  <si>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</si>
  <si>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</si>
  <si>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</si>
  <si>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</si>
  <si>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</si>
  <si>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</si>
  <si>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</si>
  <si>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</si>
  <si>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</si>
  <si>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</si>
  <si>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</si>
  <si>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</si>
  <si>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</si>
  <si>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</si>
  <si>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</si>
  <si>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</si>
  <si>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</si>
  <si>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</si>
  <si>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</si>
  <si>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</si>
  <si>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</si>
  <si>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</si>
  <si>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</si>
  <si>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</si>
  <si>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</si>
  <si>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</si>
  <si>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</si>
  <si>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</si>
  <si>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</si>
  <si>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</si>
  <si>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</si>
  <si>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</si>
  <si>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</si>
  <si>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</si>
  <si>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</si>
  <si>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</si>
  <si>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</si>
  <si>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</si>
  <si>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</si>
  <si>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</si>
  <si>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</si>
  <si>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</si>
  <si>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</si>
  <si>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</si>
  <si>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</si>
  <si>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</si>
  <si>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</si>
  <si>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</si>
  <si>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</si>
  <si>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</si>
  <si>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</si>
  <si>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</si>
  <si>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</si>
  <si>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</si>
  <si>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</si>
  <si>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</si>
  <si>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</si>
  <si>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</si>
  <si>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</si>
  <si>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</si>
  <si>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</si>
  <si>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</si>
  <si>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</si>
  <si>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</si>
  <si>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</si>
  <si>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</si>
  <si>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</si>
  <si>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</si>
  <si>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</si>
  <si>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</si>
  <si>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</si>
  <si>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</si>
  <si>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</si>
  <si>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</si>
  <si>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</si>
  <si>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</si>
  <si>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</si>
  <si>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</si>
  <si>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</si>
  <si>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</si>
  <si>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</si>
  <si>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</si>
  <si>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</si>
  <si>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</si>
  <si>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</si>
  <si>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</si>
  <si>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</si>
  <si>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</si>
  <si>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</si>
  <si>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</si>
  <si>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</si>
  <si>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</si>
  <si>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</si>
  <si>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</si>
  <si>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</si>
  <si>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</si>
  <si>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</si>
  <si>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</si>
  <si>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</si>
  <si>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</si>
  <si>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</si>
  <si>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</si>
  <si>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</si>
  <si>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</si>
  <si>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</si>
  <si>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</si>
  <si>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</si>
  <si>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</si>
  <si>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</si>
  <si>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</si>
  <si>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</si>
  <si>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</si>
  <si>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</si>
  <si>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</si>
  <si>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</si>
  <si>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</si>
  <si>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</si>
  <si>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</si>
  <si>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</si>
  <si>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</si>
  <si>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</si>
  <si>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</si>
  <si>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</si>
  <si>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</si>
  <si>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</si>
  <si>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</si>
  <si>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</si>
  <si>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</si>
  <si>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</si>
  <si>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</si>
  <si>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</si>
  <si>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</si>
  <si>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</si>
  <si>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</si>
  <si>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</si>
  <si>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</si>
  <si>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</si>
  <si>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</si>
  <si>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</si>
  <si>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</si>
  <si>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</si>
  <si>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</si>
  <si>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</si>
  <si>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</si>
  <si>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</si>
  <si>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</si>
  <si>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</si>
  <si>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</si>
  <si>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</si>
  <si>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</si>
  <si>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</si>
  <si>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</si>
  <si>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</si>
  <si>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</si>
  <si>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</si>
  <si>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</si>
  <si>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</si>
  <si>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</si>
  <si>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</si>
  <si>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</si>
  <si>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</si>
  <si>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</si>
  <si>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</si>
  <si>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</si>
  <si>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</si>
  <si>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</si>
  <si>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</si>
  <si>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</si>
  <si>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</si>
  <si>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</si>
  <si>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</si>
  <si>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</si>
  <si>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</si>
  <si>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</si>
  <si>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</si>
  <si>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</si>
  <si>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</si>
  <si>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</si>
  <si>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</si>
  <si>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</si>
  <si>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</si>
  <si>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</si>
  <si>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</si>
  <si>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</si>
  <si>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</si>
  <si>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</si>
  <si>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</si>
  <si>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</si>
  <si>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</si>
  <si>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</si>
  <si>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</si>
  <si>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</si>
  <si>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</si>
  <si>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</si>
  <si>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</si>
  <si>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</si>
  <si>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</si>
  <si>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</si>
  <si>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</si>
  <si>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</si>
  <si>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</si>
  <si>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</si>
  <si>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</si>
  <si>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</si>
  <si>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</si>
  <si>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</si>
  <si>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</si>
  <si>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</si>
  <si>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</si>
  <si>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</si>
  <si>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</si>
  <si>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</si>
  <si>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</si>
  <si>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</si>
  <si>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</si>
  <si>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</si>
  <si>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</si>
  <si>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</si>
  <si>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</si>
  <si>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</si>
  <si>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</si>
  <si>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</si>
  <si>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</si>
  <si>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</si>
  <si>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</si>
  <si>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</si>
  <si>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</si>
  <si>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</si>
  <si>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</si>
  <si>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</si>
  <si>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</si>
  <si>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</si>
  <si>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</si>
  <si>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</si>
  <si>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</si>
  <si>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</si>
  <si>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</si>
  <si>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</si>
  <si>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</si>
  <si>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</si>
  <si>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</si>
  <si>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</si>
  <si>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</si>
  <si>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</si>
  <si>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</si>
  <si>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</si>
  <si>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</si>
  <si>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</si>
  <si>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</si>
  <si>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</si>
  <si>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</si>
  <si>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</si>
  <si>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</si>
  <si>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</si>
  <si>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</si>
  <si>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</si>
  <si>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</si>
  <si>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</si>
  <si>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</si>
  <si>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</si>
  <si>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</si>
  <si>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</si>
  <si>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</si>
  <si>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</si>
  <si>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</si>
  <si>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</si>
  <si>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</si>
  <si>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</si>
  <si>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</si>
  <si>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</si>
  <si>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</si>
  <si>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</si>
  <si>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</si>
  <si>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</si>
  <si>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</si>
  <si>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</si>
  <si>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</si>
  <si>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</si>
  <si>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</si>
  <si>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</si>
  <si>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</si>
  <si>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</si>
  <si>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</si>
  <si>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</si>
  <si>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</si>
  <si>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</si>
  <si>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</si>
  <si>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</si>
  <si>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</si>
  <si>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</si>
  <si>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</si>
  <si>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</si>
  <si>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</si>
  <si>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</si>
  <si>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</si>
  <si>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</si>
  <si>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</si>
  <si>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</si>
  <si>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</si>
  <si>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</si>
  <si>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</si>
  <si>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</si>
  <si>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</si>
  <si>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</si>
  <si>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</si>
  <si>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</si>
  <si>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</si>
  <si>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</si>
  <si>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</si>
  <si>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</si>
  <si>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</si>
  <si>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</si>
  <si>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</si>
  <si>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</si>
  <si>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</si>
  <si>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</si>
  <si>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</si>
  <si>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</si>
  <si>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</si>
  <si>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</si>
  <si>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</si>
  <si>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</si>
  <si>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</si>
  <si>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</si>
  <si>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</si>
  <si>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</si>
  <si>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</si>
  <si>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</si>
  <si>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</si>
  <si>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</si>
  <si>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</si>
  <si>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</si>
  <si>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</si>
  <si>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</si>
  <si>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</si>
  <si>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</si>
  <si>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</si>
  <si>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</si>
  <si>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</si>
  <si>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</si>
  <si>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</si>
  <si>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</si>
  <si>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</si>
  <si>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</si>
  <si>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</si>
  <si>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</si>
  <si>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</si>
  <si>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</si>
  <si>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</si>
  <si>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</si>
  <si>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</si>
  <si>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</si>
  <si>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</si>
  <si>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</si>
  <si>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</si>
  <si>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</si>
  <si>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</si>
  <si>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</si>
  <si>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</si>
  <si>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</si>
  <si>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</si>
  <si>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</si>
  <si>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</si>
  <si>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</si>
  <si>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</si>
  <si>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</si>
  <si>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</si>
  <si>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</si>
  <si>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</si>
  <si>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</si>
  <si>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</si>
  <si>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</si>
  <si>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</si>
  <si>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</si>
  <si>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</si>
  <si>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</si>
  <si>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</si>
  <si>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</si>
  <si>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</si>
  <si>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</si>
  <si>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</si>
  <si>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</si>
  <si>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</si>
  <si>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</si>
  <si>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</si>
  <si>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</si>
  <si>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</si>
  <si>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</si>
  <si>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</si>
  <si>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</si>
  <si>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</si>
  <si>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</si>
  <si>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</si>
  <si>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</si>
  <si>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</si>
  <si>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</si>
  <si>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</si>
  <si>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</si>
  <si>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</si>
  <si>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</si>
  <si>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</si>
  <si>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</si>
  <si>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</si>
  <si>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</si>
  <si>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</si>
  <si>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</si>
  <si>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</si>
  <si>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</si>
  <si>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</si>
  <si>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</si>
  <si>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</si>
  <si>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</si>
  <si>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</si>
  <si>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</si>
  <si>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</si>
  <si>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</si>
  <si>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</si>
  <si>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</si>
  <si>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</si>
  <si>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</si>
  <si>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</si>
  <si>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</si>
  <si>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</si>
  <si>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</si>
  <si>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</si>
  <si>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</si>
  <si>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</si>
  <si>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</si>
  <si>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</si>
  <si>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</si>
  <si>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</si>
  <si>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</si>
  <si>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</si>
  <si>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</si>
  <si>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</si>
  <si>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</si>
  <si>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</si>
  <si>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</si>
  <si>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</si>
  <si>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</si>
  <si>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</si>
  <si>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</si>
  <si>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</si>
  <si>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</si>
  <si>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</si>
  <si>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</si>
  <si>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</si>
  <si>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</si>
  <si>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</si>
  <si>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</si>
  <si>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</si>
  <si>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</si>
  <si>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</si>
  <si>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</si>
  <si>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</si>
  <si>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</si>
  <si>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</si>
  <si>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</si>
  <si>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</si>
  <si>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</si>
  <si>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</si>
  <si>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</si>
  <si>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</si>
  <si>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</si>
  <si>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</si>
  <si>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</si>
  <si>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</si>
  <si>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</si>
  <si>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</si>
  <si>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</si>
  <si>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</si>
  <si>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</si>
  <si>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</si>
  <si>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</si>
  <si>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</si>
  <si>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</si>
  <si>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</si>
  <si>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</si>
  <si>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</si>
  <si>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</si>
  <si>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</si>
  <si>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</si>
  <si>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</si>
  <si>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</si>
  <si>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</si>
  <si>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</si>
  <si>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</si>
  <si>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</si>
  <si>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</si>
  <si>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</si>
  <si>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</si>
  <si>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</si>
  <si>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</si>
  <si>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</si>
  <si>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</si>
  <si>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</si>
  <si>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</si>
  <si>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</si>
  <si>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</si>
  <si>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</si>
  <si>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</si>
  <si>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</si>
  <si>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</si>
  <si>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</si>
  <si>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</si>
  <si>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</si>
  <si>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</si>
  <si>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</si>
  <si>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</si>
  <si>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</si>
  <si>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</si>
  <si>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</si>
  <si>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</si>
  <si>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</si>
  <si>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</si>
  <si>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</si>
  <si>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</si>
  <si>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</si>
  <si>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</si>
  <si>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</si>
  <si>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</si>
  <si>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</si>
  <si>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</si>
  <si>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</si>
  <si>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</si>
  <si>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</si>
  <si>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</si>
  <si>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</si>
  <si>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</si>
  <si>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</si>
  <si>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</si>
  <si>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</si>
  <si>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</si>
  <si>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</si>
  <si>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</si>
  <si>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</si>
  <si>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</si>
  <si>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</si>
  <si>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</si>
  <si>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</si>
  <si>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</si>
  <si>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</si>
  <si>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</si>
  <si>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</si>
  <si>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</si>
  <si>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</si>
  <si>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</si>
  <si>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</si>
  <si>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</si>
  <si>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</si>
  <si>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</si>
  <si>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</si>
  <si>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</si>
  <si>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</si>
  <si>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</si>
  <si>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</si>
  <si>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</si>
  <si>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</si>
  <si>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</si>
  <si>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</si>
  <si>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</si>
  <si>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</si>
  <si>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</si>
  <si>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</si>
  <si>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</si>
  <si>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</si>
  <si>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</si>
  <si>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</si>
  <si>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</si>
  <si>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</si>
  <si>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</si>
  <si>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</si>
  <si>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</si>
  <si>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</si>
  <si>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</si>
  <si>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</si>
  <si>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</si>
  <si>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</si>
  <si>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</si>
  <si>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</si>
  <si>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</si>
  <si>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</si>
  <si>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</si>
  <si>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</si>
  <si>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</si>
  <si>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</si>
  <si>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</si>
  <si>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</si>
  <si>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</si>
  <si>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</si>
  <si>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</si>
  <si>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</si>
  <si>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</si>
  <si>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</si>
  <si>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</si>
  <si>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</si>
  <si>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</si>
  <si>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</si>
  <si>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</si>
  <si>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</si>
  <si>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</si>
  <si>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</si>
  <si>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</si>
  <si>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</si>
  <si>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</si>
  <si>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</si>
  <si>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</si>
  <si>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</si>
  <si>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</si>
  <si>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</si>
  <si>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</si>
  <si>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</si>
  <si>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</si>
  <si>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</si>
  <si>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</si>
  <si>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</si>
  <si>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</si>
  <si>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</si>
  <si>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</si>
  <si>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</si>
  <si>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</si>
  <si>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</si>
  <si>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</si>
  <si>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</si>
  <si>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</si>
  <si>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</si>
  <si>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</si>
  <si>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</si>
  <si>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</si>
  <si>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</si>
  <si>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</si>
  <si>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</si>
  <si>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</si>
  <si>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</si>
  <si>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</si>
  <si>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</si>
  <si>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</si>
  <si>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</si>
  <si>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</si>
  <si>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</si>
  <si>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</si>
  <si>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</si>
  <si>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</si>
  <si>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</si>
  <si>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</si>
  <si>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</si>
  <si>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</si>
  <si>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</si>
  <si>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</si>
  <si>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</si>
  <si>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</si>
  <si>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</si>
  <si>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</si>
  <si>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</si>
  <si>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</si>
  <si>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</si>
  <si>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</si>
  <si>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</si>
  <si>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</si>
  <si>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</si>
  <si>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</si>
  <si>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</si>
  <si>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</si>
  <si>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</si>
  <si>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</si>
  <si>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</si>
  <si>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</si>
  <si>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</si>
  <si>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</si>
  <si>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</si>
  <si>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</si>
  <si>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</si>
  <si>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</si>
  <si>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</si>
  <si>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</si>
  <si>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</si>
  <si>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</si>
  <si>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</si>
  <si>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</si>
  <si>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</si>
  <si>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</si>
  <si>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</si>
  <si>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</si>
  <si>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</si>
  <si>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</si>
  <si>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</si>
  <si>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</si>
  <si>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</si>
  <si>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</si>
  <si>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</si>
  <si>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</si>
  <si>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</si>
  <si>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</si>
  <si>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</si>
  <si>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</si>
  <si>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</si>
  <si>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</si>
  <si>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</si>
  <si>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</si>
  <si>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</si>
  <si>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</si>
  <si>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</si>
  <si>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</si>
  <si>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</si>
  <si>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</si>
  <si>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</si>
  <si>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</si>
  <si>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</si>
  <si>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</si>
  <si>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</si>
  <si>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</si>
  <si>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</si>
  <si>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</si>
  <si>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</si>
  <si>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</si>
  <si>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</si>
  <si>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</si>
  <si>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</si>
  <si>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</si>
  <si>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</si>
  <si>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</si>
  <si>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</si>
  <si>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</si>
  <si>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</si>
  <si>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</si>
  <si>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</si>
  <si>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</si>
  <si>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</si>
  <si>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</si>
  <si>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</si>
  <si>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</si>
  <si>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</si>
  <si>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</si>
  <si>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</si>
  <si>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</si>
  <si>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</si>
  <si>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</si>
  <si>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</si>
  <si>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</si>
  <si>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</si>
  <si>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</si>
  <si>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</si>
  <si>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</si>
  <si>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</si>
  <si>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</si>
  <si>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</si>
  <si>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</si>
  <si>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</si>
  <si>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</si>
  <si>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</si>
  <si>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</si>
  <si>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</si>
  <si>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</si>
  <si>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</si>
  <si>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</si>
  <si>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</si>
  <si>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</si>
  <si>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</si>
  <si>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</si>
  <si>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</si>
  <si>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</si>
  <si>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</si>
  <si>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</si>
  <si>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</si>
  <si>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</si>
  <si>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</si>
  <si>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</si>
  <si>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</si>
  <si>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</si>
  <si>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</si>
  <si>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</si>
  <si>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</si>
  <si>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</si>
  <si>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</si>
  <si>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</si>
  <si>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</si>
  <si>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</si>
  <si>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</si>
  <si>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</si>
  <si>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</si>
  <si>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</si>
  <si>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</si>
  <si>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</si>
  <si>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</si>
  <si>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</si>
  <si>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</si>
  <si>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</si>
  <si>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</si>
  <si>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</si>
  <si>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</si>
  <si>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</si>
  <si>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</si>
  <si>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</si>
  <si>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</si>
  <si>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</si>
  <si>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</si>
  <si>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</si>
  <si>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</si>
  <si>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</si>
  <si>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</si>
  <si>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</si>
  <si>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</si>
  <si>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</si>
  <si>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</si>
  <si>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</si>
  <si>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</si>
  <si>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</si>
  <si>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</si>
  <si>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</si>
  <si>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</si>
  <si>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</si>
  <si>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</si>
  <si>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</si>
  <si>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</si>
  <si>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</si>
  <si>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</si>
  <si>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</si>
  <si>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</si>
  <si>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</si>
  <si>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</si>
  <si>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</si>
  <si>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</si>
  <si>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</si>
  <si>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</si>
  <si>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</si>
  <si>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</si>
  <si>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</si>
  <si>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</si>
  <si>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</si>
  <si>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</si>
  <si>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</si>
  <si>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</si>
  <si>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</si>
  <si>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</si>
  <si>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</si>
  <si>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</si>
  <si>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</si>
  <si>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</si>
  <si>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</si>
  <si>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</si>
  <si>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</si>
  <si>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</si>
  <si>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</si>
  <si>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</si>
  <si>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</si>
  <si>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</si>
  <si>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</si>
  <si>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</si>
  <si>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</si>
  <si>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</si>
  <si>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</si>
  <si>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</si>
  <si>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</si>
  <si>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</si>
  <si>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</si>
  <si>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</si>
  <si>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</si>
  <si>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</si>
  <si>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</si>
  <si>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</si>
  <si>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</si>
  <si>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</si>
  <si>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</si>
  <si>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</si>
  <si>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</si>
  <si>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</si>
  <si>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</si>
  <si>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</si>
  <si>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</si>
  <si>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</si>
  <si>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</si>
  <si>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</si>
  <si>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</si>
  <si>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</si>
  <si>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</si>
  <si>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</si>
  <si>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</si>
  <si>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</si>
  <si>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</si>
  <si>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</si>
  <si>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</si>
  <si>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</si>
  <si>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</si>
  <si>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</si>
  <si>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</si>
  <si>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</si>
  <si>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</si>
  <si>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</si>
  <si>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</si>
  <si>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</si>
  <si>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</si>
  <si>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</si>
  <si>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</si>
  <si>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</si>
  <si>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</si>
  <si>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</si>
  <si>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</si>
  <si>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</si>
  <si>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</si>
  <si>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</si>
  <si>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</si>
  <si>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</si>
  <si>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</si>
  <si>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</si>
  <si>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</si>
  <si>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</si>
  <si>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</si>
  <si>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</si>
  <si>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</si>
  <si>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</si>
  <si>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</si>
  <si>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</si>
  <si>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</si>
  <si>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</si>
  <si>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</si>
  <si>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</si>
  <si>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</si>
  <si>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</si>
  <si>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</si>
  <si>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</si>
  <si>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</si>
  <si>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</si>
  <si>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</si>
  <si>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</si>
  <si>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</si>
  <si>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</si>
  <si>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</si>
  <si>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</si>
  <si>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</si>
  <si>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</si>
  <si>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</si>
  <si>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</si>
  <si>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</si>
  <si>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</si>
  <si>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</si>
  <si>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</si>
  <si>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</si>
  <si>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</si>
  <si>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</si>
  <si>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</si>
  <si>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</si>
  <si>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</si>
  <si>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</si>
  <si>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</si>
  <si>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</si>
  <si>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</si>
  <si>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</si>
  <si>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</si>
  <si>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</si>
  <si>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</si>
  <si>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</si>
  <si>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</si>
  <si>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</si>
  <si>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</si>
  <si>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</si>
  <si>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</si>
  <si>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</si>
  <si>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</si>
  <si>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</si>
  <si>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</si>
  <si>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</si>
  <si>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</si>
  <si>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</si>
  <si>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</si>
  <si>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</si>
  <si>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</si>
  <si>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</si>
  <si>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</si>
  <si>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</si>
  <si>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</si>
  <si>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</si>
  <si>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</si>
  <si>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</si>
  <si>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</si>
  <si>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</si>
  <si>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</si>
  <si>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</si>
  <si>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</si>
  <si>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</si>
  <si>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</si>
  <si>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</si>
  <si>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</si>
  <si>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</si>
  <si>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</si>
  <si>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</si>
  <si>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</si>
  <si>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</si>
  <si>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</si>
  <si>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</si>
  <si>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</si>
  <si>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</si>
  <si>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</si>
  <si>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</si>
  <si>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</si>
  <si>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</si>
  <si>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</si>
  <si>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</si>
  <si>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</si>
  <si>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</si>
  <si>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</si>
  <si>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</si>
  <si>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</si>
  <si>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</si>
  <si>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</si>
  <si>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</si>
  <si>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</si>
  <si>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</si>
  <si>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</si>
  <si>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</si>
  <si>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</si>
  <si>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</si>
  <si>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</si>
  <si>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</si>
  <si>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</si>
  <si>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</si>
  <si>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</si>
  <si>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</si>
  <si>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</si>
  <si>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</si>
  <si>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</si>
  <si>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</si>
  <si>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</si>
  <si>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</si>
  <si>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</si>
  <si>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</si>
  <si>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</si>
  <si>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</si>
  <si>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</si>
  <si>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</si>
  <si>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</si>
  <si>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</si>
  <si>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</si>
  <si>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</si>
  <si>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</si>
  <si>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</si>
  <si>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</si>
  <si>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</si>
  <si>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</si>
  <si>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</si>
  <si>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</si>
  <si>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</si>
  <si>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</si>
  <si>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</si>
  <si>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</si>
  <si>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</si>
  <si>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</si>
  <si>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</si>
  <si>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</si>
  <si>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</si>
  <si>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</si>
  <si>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</si>
  <si>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</si>
  <si>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</si>
  <si>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</si>
  <si>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</si>
  <si>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</si>
  <si>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</si>
  <si>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</si>
  <si>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</si>
  <si>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</si>
  <si>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</si>
  <si>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</si>
  <si>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</si>
  <si>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</si>
  <si>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</si>
  <si>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</si>
  <si>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</si>
  <si>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</si>
  <si>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</si>
  <si>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</si>
  <si>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</si>
  <si>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</si>
  <si>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</si>
  <si>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</si>
  <si>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</si>
  <si>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</si>
  <si>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</si>
  <si>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</si>
  <si>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</si>
  <si>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</si>
  <si>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</si>
  <si>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</si>
  <si>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</si>
  <si>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</si>
  <si>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</si>
  <si>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</si>
  <si>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</si>
  <si>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</si>
  <si>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</si>
  <si>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</si>
  <si>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</si>
  <si>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</si>
  <si>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</si>
  <si>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</si>
  <si>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</si>
  <si>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</si>
  <si>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</si>
  <si>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</si>
  <si>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</si>
  <si>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</si>
  <si>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</si>
  <si>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</si>
  <si>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</si>
  <si>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</si>
  <si>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</si>
  <si>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</si>
  <si>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</si>
  <si>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</si>
  <si>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</si>
  <si>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</si>
  <si>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</si>
  <si>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</si>
  <si>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</si>
  <si>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</si>
  <si>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</si>
  <si>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</si>
  <si>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</si>
  <si>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</si>
  <si>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</si>
  <si>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</si>
  <si>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</si>
  <si>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</si>
  <si>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</si>
  <si>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</si>
  <si>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</si>
  <si>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</si>
  <si>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</si>
  <si>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</si>
  <si>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</si>
  <si>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</si>
  <si>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</si>
  <si>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</si>
  <si>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</si>
  <si>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</si>
  <si>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</si>
  <si>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</si>
  <si>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</si>
  <si>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</si>
  <si>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</si>
  <si>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</si>
  <si>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</si>
  <si>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</si>
  <si>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</si>
  <si>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</si>
  <si>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</si>
  <si>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</si>
  <si>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</si>
  <si>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</si>
  <si>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</si>
  <si>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</si>
  <si>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</si>
  <si>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</si>
  <si>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</si>
  <si>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</si>
  <si>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</si>
  <si>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</si>
  <si>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</si>
  <si>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</si>
  <si>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</si>
  <si>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</si>
  <si>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</si>
  <si>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</si>
  <si>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</si>
  <si>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</si>
  <si>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</si>
  <si>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</si>
  <si>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</si>
  <si>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</si>
  <si>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</si>
  <si>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</si>
  <si>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</si>
  <si>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</si>
  <si>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</si>
  <si>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</si>
  <si>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</si>
  <si>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</si>
  <si>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</si>
  <si>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</si>
  <si>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</si>
  <si>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</si>
  <si>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</si>
  <si>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</si>
  <si>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</si>
  <si>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</si>
  <si>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</si>
  <si>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</si>
  <si>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</si>
  <si>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</si>
  <si>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</si>
  <si>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</si>
  <si>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</si>
  <si>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</si>
  <si>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</si>
  <si>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</si>
  <si>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</si>
  <si>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</si>
  <si>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</si>
  <si>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</si>
  <si>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</si>
  <si>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</si>
  <si>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</si>
  <si>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</si>
  <si>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</si>
  <si>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</si>
  <si>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</si>
  <si>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</si>
  <si>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</si>
  <si>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</si>
  <si>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</si>
  <si>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</si>
  <si>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</si>
  <si>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</si>
  <si>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</si>
  <si>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</si>
  <si>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</si>
  <si>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</si>
  <si>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</si>
  <si>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</si>
  <si>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</si>
  <si>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</si>
  <si>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</si>
  <si>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</si>
  <si>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</si>
  <si>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</si>
  <si>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</si>
  <si>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</si>
  <si>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</si>
  <si>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</si>
  <si>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</si>
  <si>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</si>
  <si>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</si>
  <si>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</si>
  <si>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</si>
  <si>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</si>
  <si>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</si>
  <si>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</si>
  <si>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</si>
  <si>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</si>
  <si>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</si>
  <si>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</si>
  <si>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</si>
  <si>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</si>
  <si>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</si>
  <si>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</si>
  <si>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</si>
  <si>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</si>
  <si>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</si>
  <si>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</si>
  <si>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</si>
  <si>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</si>
  <si>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</si>
  <si>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</si>
  <si>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</si>
  <si>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</si>
  <si>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</si>
  <si>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</si>
  <si>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</si>
  <si>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</si>
  <si>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</si>
  <si>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</si>
  <si>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</si>
  <si>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</si>
  <si>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</si>
  <si>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</si>
  <si>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</si>
  <si>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</si>
  <si>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</si>
  <si>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</si>
  <si>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</si>
  <si>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</si>
  <si>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</si>
  <si>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</si>
  <si>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</si>
  <si>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</si>
  <si>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</si>
  <si>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</si>
  <si>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</si>
  <si>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</si>
  <si>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</si>
  <si>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</si>
  <si>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</si>
  <si>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</si>
  <si>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</si>
  <si>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</si>
  <si>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</si>
  <si>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</si>
  <si>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</si>
  <si>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</si>
  <si>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</si>
  <si>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</si>
  <si>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</si>
  <si>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</si>
  <si>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</si>
  <si>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</si>
  <si>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</si>
  <si>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</si>
  <si>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</si>
  <si>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</si>
  <si>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</si>
  <si>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</si>
  <si>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</si>
  <si>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</si>
  <si>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</si>
  <si>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</si>
  <si>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</si>
  <si>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</si>
  <si>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</si>
  <si>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</si>
  <si>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</si>
  <si>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</si>
  <si>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</si>
  <si>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</si>
  <si>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</si>
  <si>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</si>
  <si>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</si>
  <si>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</si>
  <si>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</si>
  <si>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</si>
  <si>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</si>
  <si>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</si>
  <si>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</si>
  <si>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</si>
  <si>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</si>
  <si>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</si>
  <si>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</si>
  <si>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</si>
  <si>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</si>
  <si>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</si>
  <si>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</si>
  <si>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</si>
  <si>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</si>
  <si>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</si>
  <si>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</si>
  <si>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</si>
  <si>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</si>
  <si>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</si>
  <si>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</si>
  <si>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</si>
  <si>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</si>
  <si>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</si>
  <si>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</si>
  <si>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</si>
  <si>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</si>
  <si>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</si>
  <si>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</si>
  <si>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</si>
  <si>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</si>
  <si>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</si>
  <si>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</si>
  <si>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</si>
  <si>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</si>
  <si>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</si>
  <si>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</si>
  <si>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</si>
  <si>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</si>
  <si>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</si>
  <si>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</si>
  <si>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</si>
  <si>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</si>
  <si>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</si>
  <si>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</si>
  <si>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</si>
  <si>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</si>
  <si>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</si>
  <si>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</si>
  <si>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</si>
  <si>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</si>
  <si>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</si>
  <si>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</si>
  <si>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</si>
  <si>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</si>
  <si>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</si>
  <si>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</si>
  <si>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</si>
  <si>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</si>
  <si>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</si>
  <si>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</si>
  <si>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</si>
  <si>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</si>
  <si>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</si>
  <si>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</si>
  <si>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</si>
  <si>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</si>
  <si>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</si>
  <si>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</si>
  <si>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</si>
  <si>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</si>
  <si>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</si>
  <si>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</si>
  <si>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</si>
  <si>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</si>
  <si>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</si>
  <si>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</si>
  <si>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</si>
  <si>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</si>
  <si>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</si>
  <si>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</si>
  <si>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</si>
  <si>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</si>
  <si>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</si>
  <si>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</si>
  <si>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</si>
  <si>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</si>
  <si>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</si>
  <si>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</si>
  <si>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</si>
  <si>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</si>
  <si>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</si>
  <si>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</si>
  <si>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</si>
  <si>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</si>
  <si>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</si>
  <si>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</si>
  <si>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</si>
  <si>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</si>
  <si>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</si>
  <si>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</si>
  <si>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</si>
  <si>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</si>
  <si>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</si>
  <si>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</si>
  <si>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</si>
  <si>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</si>
  <si>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</si>
  <si>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</si>
  <si>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</si>
  <si>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</si>
  <si>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</si>
  <si>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</si>
  <si>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</si>
  <si>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</si>
  <si>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</si>
  <si>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</si>
  <si>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</si>
  <si>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</si>
  <si>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</si>
  <si>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</si>
  <si>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</si>
  <si>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</si>
  <si>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</si>
  <si>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</si>
  <si>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</si>
  <si>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</si>
  <si>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</si>
  <si>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</si>
  <si>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</si>
  <si>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</si>
  <si>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</si>
  <si>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</si>
  <si>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</si>
  <si>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</si>
  <si>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</si>
  <si>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</si>
  <si>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</si>
  <si>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</si>
  <si>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</si>
  <si>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</si>
  <si>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</si>
  <si>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</si>
  <si>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</si>
  <si>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</si>
  <si>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</si>
  <si>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</si>
  <si>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</si>
  <si>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</si>
  <si>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</si>
  <si>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</si>
  <si>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</si>
  <si>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</si>
  <si>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</si>
  <si>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</si>
  <si>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</si>
  <si>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</si>
  <si>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</si>
  <si>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</si>
  <si>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</si>
  <si>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</si>
  <si>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</si>
  <si>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</si>
  <si>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</si>
  <si>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</si>
  <si>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</si>
  <si>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</si>
  <si>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</si>
  <si>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</si>
  <si>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</si>
  <si>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</si>
  <si>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</si>
  <si>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</si>
  <si>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</si>
  <si>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</si>
  <si>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</si>
  <si>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</si>
  <si>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</si>
  <si>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</si>
  <si>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</si>
  <si>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</si>
  <si>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</si>
  <si>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</si>
  <si>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</si>
  <si>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</si>
  <si>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</si>
  <si>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</si>
  <si>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</si>
  <si>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</si>
  <si>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</si>
  <si>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</si>
  <si>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</si>
  <si>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</si>
  <si>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</si>
  <si>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</si>
  <si>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</si>
  <si>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</si>
  <si>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</si>
  <si>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</si>
  <si>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</si>
  <si>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</si>
  <si>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</si>
  <si>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</si>
  <si>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</si>
  <si>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</si>
  <si>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</si>
  <si>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</si>
  <si>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</si>
  <si>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</si>
  <si>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</si>
  <si>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</si>
  <si>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</si>
  <si>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</si>
  <si>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</si>
  <si>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</si>
  <si>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</si>
  <si>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</si>
  <si>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</si>
  <si>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</si>
  <si>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</si>
  <si>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</si>
  <si>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</si>
  <si>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</si>
  <si>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</si>
  <si>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</si>
  <si>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</si>
  <si>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</si>
  <si>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</si>
  <si>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</si>
  <si>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</si>
  <si>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</si>
  <si>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</si>
  <si>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</si>
  <si>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</si>
  <si>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</si>
  <si>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</si>
  <si>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</si>
  <si>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</si>
  <si>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</si>
  <si>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</si>
  <si>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</si>
  <si>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</si>
  <si>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</si>
  <si>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</si>
  <si>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</si>
  <si>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</si>
  <si>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</si>
  <si>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</si>
  <si>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</si>
  <si>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</si>
  <si>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</si>
  <si>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</si>
  <si>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</si>
  <si>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</si>
  <si>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</si>
  <si>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</si>
  <si>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</si>
  <si>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</si>
  <si>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</si>
  <si>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</si>
  <si>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</si>
  <si>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</si>
  <si>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</si>
  <si>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</si>
  <si>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</si>
  <si>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</si>
  <si>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</si>
  <si>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</si>
  <si>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</si>
  <si>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</si>
  <si>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</si>
  <si>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</si>
  <si>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</si>
  <si>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</si>
  <si>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</si>
  <si>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</si>
  <si>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</si>
  <si>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</si>
  <si>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</si>
  <si>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</si>
  <si>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</si>
  <si>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</si>
  <si>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</si>
  <si>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</si>
  <si>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</si>
  <si>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</si>
  <si>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</si>
  <si>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</si>
  <si>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</si>
  <si>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</si>
  <si>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</si>
  <si>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</si>
  <si>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</si>
  <si>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</si>
  <si>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</si>
  <si>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</si>
  <si>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</si>
  <si>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</si>
  <si>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</si>
  <si>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</si>
  <si>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</si>
  <si>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</si>
  <si>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</si>
  <si>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</si>
  <si>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</si>
  <si>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</si>
  <si>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</si>
  <si>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</si>
  <si>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</si>
  <si>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</si>
  <si>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</si>
  <si>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</si>
  <si>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</si>
  <si>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</si>
  <si>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</si>
  <si>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</si>
  <si>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</si>
  <si>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</si>
  <si>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</si>
  <si>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</si>
  <si>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</si>
  <si>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</si>
  <si>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</si>
  <si>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</si>
  <si>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</si>
  <si>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</si>
  <si>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</si>
  <si>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</si>
  <si>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</si>
  <si>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</si>
  <si>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</si>
  <si>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</si>
  <si>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</si>
  <si>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</si>
  <si>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</si>
  <si>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</si>
  <si>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</si>
  <si>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</si>
  <si>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</si>
  <si>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</si>
  <si>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</si>
  <si>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</si>
  <si>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</si>
  <si>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</si>
  <si>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</si>
  <si>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</si>
  <si>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</si>
  <si>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</si>
  <si>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</si>
  <si>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</si>
  <si>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</si>
  <si>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</si>
  <si>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</si>
  <si>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</si>
  <si>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</si>
  <si>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</si>
  <si>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</si>
  <si>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</si>
  <si>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</si>
  <si>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</si>
  <si>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</si>
  <si>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</si>
  <si>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</si>
  <si>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</si>
  <si>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</si>
  <si>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</si>
  <si>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</si>
  <si>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</si>
  <si>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</si>
  <si>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</si>
  <si>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</si>
  <si>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</si>
  <si>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</si>
  <si>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</si>
  <si>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</si>
  <si>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</si>
  <si>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</si>
  <si>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</si>
  <si>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</si>
  <si>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</si>
  <si>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</si>
  <si>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</si>
  <si>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</si>
  <si>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</si>
  <si>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</si>
  <si>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</si>
  <si>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</si>
  <si>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</si>
  <si>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</si>
  <si>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</si>
  <si>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</si>
  <si>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</si>
  <si>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</si>
  <si>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</si>
  <si>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</si>
  <si>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</si>
  <si>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</si>
  <si>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</si>
  <si>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</si>
  <si>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</si>
  <si>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</si>
  <si>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</si>
  <si>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</si>
  <si>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</si>
  <si>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</si>
  <si>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</si>
  <si>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</si>
  <si>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</si>
  <si>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</si>
  <si>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</si>
  <si>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</si>
  <si>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</si>
  <si>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</si>
  <si>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</si>
  <si>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</si>
  <si>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</si>
  <si>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</si>
  <si>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</si>
  <si>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</si>
  <si>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</si>
  <si>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</si>
  <si>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</si>
  <si>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</si>
  <si>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</si>
  <si>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</si>
  <si>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</si>
  <si>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</si>
  <si>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</si>
  <si>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</si>
  <si>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</si>
  <si>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</si>
  <si>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</si>
  <si>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</si>
  <si>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</si>
  <si>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</si>
  <si>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</si>
  <si>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</si>
  <si>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</si>
  <si>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</si>
  <si>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</si>
  <si>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</si>
  <si>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</si>
  <si>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</si>
  <si>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</si>
  <si>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</si>
  <si>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</si>
  <si>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</si>
  <si>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</si>
  <si>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</si>
  <si>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</si>
  <si>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</si>
  <si>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</si>
  <si>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</si>
  <si>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</si>
  <si>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</si>
  <si>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</si>
  <si>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</si>
  <si>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</si>
  <si>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</si>
  <si>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</si>
  <si>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</si>
  <si>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</si>
  <si>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</si>
  <si>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</si>
  <si>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</si>
  <si>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</si>
  <si>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</si>
  <si>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</si>
  <si>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</si>
  <si>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</si>
  <si>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</si>
  <si>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</si>
  <si>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</si>
  <si>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</si>
  <si>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</si>
  <si>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</si>
  <si>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</si>
  <si>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</si>
  <si>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</si>
  <si>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</si>
  <si>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</si>
  <si>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</si>
  <si>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</si>
  <si>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</si>
  <si>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</si>
  <si>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</si>
  <si>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</si>
  <si>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</si>
  <si>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</si>
  <si>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</si>
  <si>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</si>
  <si>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</si>
  <si>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</si>
  <si>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</si>
  <si>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</si>
  <si>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</si>
  <si>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</si>
  <si>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</si>
  <si>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</si>
  <si>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</si>
  <si>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</si>
  <si>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</si>
  <si>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</si>
  <si>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</si>
  <si>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</si>
  <si>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</si>
  <si>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</si>
  <si>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</si>
  <si>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</si>
  <si>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</si>
  <si>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</si>
  <si>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</si>
  <si>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</si>
  <si>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</si>
  <si>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</si>
  <si>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</si>
  <si>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</si>
  <si>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</si>
  <si>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</si>
  <si>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</si>
  <si>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</si>
  <si>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</si>
  <si>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</si>
  <si>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</si>
  <si>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</si>
  <si>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</si>
  <si>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</si>
  <si>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</si>
  <si>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</si>
  <si>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</si>
  <si>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</si>
  <si>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</si>
  <si>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</si>
  <si>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</si>
  <si>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</si>
  <si>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</si>
  <si>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</si>
  <si>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</si>
  <si>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</si>
  <si>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</si>
  <si>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</si>
  <si>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</si>
  <si>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</si>
  <si>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</si>
  <si>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</si>
  <si>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</si>
  <si>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</si>
  <si>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</si>
  <si>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</si>
  <si>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</si>
  <si>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</si>
  <si>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</si>
  <si>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</si>
  <si>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</si>
  <si>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</si>
  <si>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</si>
  <si>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</si>
  <si>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</si>
  <si>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</si>
  <si>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</si>
  <si>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</si>
  <si>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</si>
  <si>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</si>
  <si>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</si>
  <si>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</si>
  <si>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</si>
  <si>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</si>
  <si>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</si>
  <si>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</si>
  <si>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</si>
  <si>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</si>
  <si>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</si>
  <si>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</si>
  <si>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</si>
  <si>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</si>
  <si>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</si>
  <si>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</si>
  <si>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</si>
  <si>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</si>
  <si>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</si>
  <si>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</si>
  <si>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</si>
  <si>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</si>
  <si>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</si>
  <si>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</si>
  <si>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</si>
  <si>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</si>
  <si>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</si>
  <si>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</si>
  <si>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</si>
  <si>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</si>
  <si>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</si>
  <si>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</si>
  <si>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</si>
  <si>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</si>
  <si>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</si>
  <si>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</si>
  <si>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</si>
  <si>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</si>
  <si>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</si>
  <si>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</si>
  <si>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</si>
  <si>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</si>
  <si>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</si>
  <si>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</si>
  <si>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</si>
  <si>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</si>
  <si>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</si>
  <si>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</si>
  <si>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</si>
  <si>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</si>
  <si>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</si>
  <si>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</si>
  <si>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</si>
  <si>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</si>
  <si>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</si>
  <si>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</si>
  <si>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</si>
  <si>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</si>
  <si>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</si>
  <si>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</si>
  <si>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</si>
  <si>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</si>
  <si>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</si>
  <si>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</si>
  <si>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</si>
  <si>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</si>
  <si>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</si>
  <si>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</si>
  <si>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</si>
  <si>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</si>
  <si>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</si>
  <si>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</si>
  <si>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</si>
  <si>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</si>
  <si>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</si>
  <si>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</si>
  <si>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</si>
  <si>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</si>
  <si>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</si>
  <si>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</si>
  <si>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</si>
  <si>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</si>
  <si>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</si>
  <si>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</si>
  <si>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</si>
  <si>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</si>
  <si>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</si>
  <si>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</si>
  <si>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</si>
  <si>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</si>
  <si>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</si>
  <si>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</si>
  <si>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</si>
  <si>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</si>
  <si>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</si>
  <si>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</si>
  <si>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</si>
  <si>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</si>
  <si>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</si>
  <si>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</si>
  <si>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</si>
  <si>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</si>
  <si>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</si>
  <si>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</si>
  <si>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</si>
  <si>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</si>
  <si>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</si>
  <si>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</si>
  <si>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</si>
  <si>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</si>
  <si>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</si>
  <si>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</si>
  <si>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</si>
  <si>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</si>
  <si>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</si>
  <si>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</si>
  <si>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</si>
  <si>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</si>
  <si>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</si>
  <si>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</si>
  <si>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</si>
  <si>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</si>
  <si>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</si>
  <si>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</si>
  <si>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</si>
  <si>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</si>
  <si>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</si>
  <si>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</si>
  <si>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</si>
  <si>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</si>
  <si>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</si>
  <si>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</si>
  <si>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</si>
  <si>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</si>
  <si>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</si>
  <si>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</si>
  <si>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</si>
  <si>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</si>
  <si>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</si>
  <si>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</si>
  <si>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</si>
  <si>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</si>
  <si>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</si>
  <si>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</si>
  <si>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</si>
  <si>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</si>
  <si>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</si>
  <si>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</si>
  <si>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</si>
  <si>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</si>
  <si>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</si>
  <si>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</si>
  <si>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</si>
  <si>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</si>
  <si>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</si>
  <si>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</si>
  <si>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</si>
  <si>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</si>
  <si>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</si>
  <si>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</si>
  <si>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</si>
  <si>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</si>
  <si>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</si>
  <si>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</si>
  <si>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</si>
  <si>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</si>
  <si>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</si>
  <si>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</si>
  <si>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</si>
  <si>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</si>
  <si>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</si>
  <si>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</si>
  <si>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</si>
  <si>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</si>
  <si>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</si>
  <si>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</si>
  <si>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</si>
  <si>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</si>
  <si>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</si>
  <si>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</si>
  <si>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</si>
  <si>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</si>
  <si>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</si>
  <si>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</si>
  <si>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</si>
  <si>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</si>
  <si>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</si>
  <si>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</si>
  <si>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</si>
  <si>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</si>
  <si>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</si>
  <si>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</si>
  <si>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</si>
  <si>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</si>
  <si>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</si>
  <si>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</si>
  <si>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</si>
  <si>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</si>
  <si>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</si>
  <si>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</si>
  <si>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</si>
  <si>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</si>
  <si>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</si>
  <si>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</si>
  <si>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</si>
  <si>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</si>
  <si>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</si>
  <si>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</si>
  <si>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</si>
  <si>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</si>
  <si>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</si>
  <si>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</si>
  <si>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</si>
  <si>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</si>
  <si>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</si>
  <si>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</si>
  <si>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</si>
  <si>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</si>
  <si>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</si>
  <si>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</si>
  <si>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</si>
  <si>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</si>
  <si>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</si>
  <si>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</si>
  <si>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</si>
  <si>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</si>
  <si>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</si>
  <si>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</si>
  <si>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</si>
  <si>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</si>
  <si>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</si>
  <si>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</si>
  <si>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</si>
  <si>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</si>
  <si>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</si>
  <si>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</si>
  <si>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</si>
  <si>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</si>
  <si>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</si>
  <si>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</si>
  <si>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</si>
  <si>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</si>
  <si>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</si>
  <si>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</si>
  <si>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</si>
  <si>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</si>
  <si>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</si>
  <si>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</si>
  <si>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</si>
  <si>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</si>
  <si>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</si>
  <si>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</si>
  <si>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</si>
  <si>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</si>
  <si>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</si>
  <si>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</si>
  <si>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</si>
  <si>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</si>
  <si>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</si>
  <si>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</si>
  <si>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</si>
  <si>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</si>
  <si>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</si>
  <si>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</si>
  <si>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</si>
  <si>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</si>
  <si>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</si>
  <si>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</si>
  <si>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</si>
  <si>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</si>
  <si>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</si>
  <si>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</si>
  <si>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</si>
  <si>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</si>
  <si>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</si>
  <si>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</si>
  <si>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</si>
  <si>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</si>
  <si>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</si>
  <si>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</si>
  <si>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</si>
  <si>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</si>
  <si>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</si>
  <si>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</si>
  <si>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</si>
  <si>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</si>
  <si>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</si>
  <si>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</si>
  <si>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</si>
  <si>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</si>
  <si>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</si>
  <si>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</si>
  <si>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</si>
  <si>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</si>
  <si>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</si>
  <si>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</si>
  <si>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</si>
  <si>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</si>
  <si>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</si>
  <si>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</si>
  <si>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</si>
  <si>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</si>
  <si>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</si>
  <si>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</si>
  <si>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</si>
  <si>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</si>
  <si>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</si>
  <si>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</si>
  <si>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</si>
  <si>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</si>
  <si>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</si>
  <si>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</si>
  <si>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</si>
  <si>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</si>
  <si>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</si>
  <si>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</si>
  <si>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</si>
  <si>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</si>
  <si>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</si>
  <si>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</si>
  <si>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</si>
  <si>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</si>
  <si>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</si>
  <si>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</si>
  <si>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</si>
  <si>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</si>
  <si>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</si>
  <si>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</si>
  <si>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</si>
  <si>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</si>
  <si>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</si>
  <si>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</si>
  <si>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</si>
  <si>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</si>
  <si>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</si>
  <si>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</si>
  <si>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</si>
  <si>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</si>
  <si>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</si>
  <si>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</si>
  <si>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</si>
  <si>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</si>
  <si>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</si>
  <si>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</si>
  <si>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</si>
  <si>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</si>
  <si>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</si>
  <si>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</si>
  <si>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</si>
  <si>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</si>
  <si>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</si>
  <si>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</si>
  <si>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</si>
  <si>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</si>
  <si>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</si>
  <si>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</si>
  <si>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</si>
  <si>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</si>
  <si>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</si>
  <si>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</si>
  <si>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</si>
  <si>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</si>
  <si>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</si>
  <si>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</si>
  <si>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</si>
  <si>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</si>
  <si>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</si>
  <si>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</si>
  <si>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</si>
  <si>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</si>
  <si>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</si>
  <si>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</si>
  <si>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</si>
  <si>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</si>
  <si>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</si>
  <si>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</si>
  <si>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</si>
  <si>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</si>
  <si>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</si>
  <si>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</si>
  <si>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</si>
  <si>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</si>
  <si>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</si>
  <si>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</si>
  <si>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</si>
  <si>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</si>
  <si>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</si>
  <si>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</si>
  <si>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</si>
  <si>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</si>
  <si>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</si>
  <si>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</si>
  <si>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</si>
  <si>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</si>
  <si>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</si>
  <si>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</si>
  <si>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</si>
  <si>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</si>
  <si>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</si>
  <si>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</si>
  <si>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</si>
  <si>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</si>
  <si>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</si>
  <si>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</si>
  <si>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</si>
  <si>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</si>
  <si>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</si>
  <si>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</si>
  <si>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</si>
  <si>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</si>
  <si>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</si>
  <si>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</si>
  <si>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</si>
  <si>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</si>
  <si>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</si>
  <si>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</si>
  <si>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</si>
  <si>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</si>
  <si>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</si>
  <si>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</si>
  <si>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</si>
  <si>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</si>
  <si>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</si>
  <si>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</si>
  <si>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</si>
  <si>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</si>
  <si>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</si>
  <si>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</si>
  <si>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</si>
  <si>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</si>
  <si>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</si>
  <si>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</si>
  <si>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</si>
  <si>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</si>
  <si>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</si>
  <si>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</si>
  <si>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</si>
  <si>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</si>
  <si>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</si>
  <si>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</si>
  <si>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</si>
  <si>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</si>
  <si>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</si>
  <si>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</si>
  <si>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</si>
  <si>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</si>
  <si>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</si>
  <si>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</si>
  <si>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</si>
  <si>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</si>
  <si>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</si>
  <si>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</si>
  <si>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</si>
  <si>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</si>
  <si>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</si>
  <si>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</si>
  <si>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</si>
  <si>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</si>
  <si>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</si>
  <si>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</si>
  <si>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</si>
  <si>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</si>
  <si>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</si>
  <si>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</si>
  <si>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</si>
  <si>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</si>
  <si>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</si>
  <si>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</si>
  <si>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</si>
  <si>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</si>
  <si>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</si>
  <si>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</si>
  <si>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</si>
  <si>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</si>
  <si>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</si>
  <si>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</si>
  <si>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</si>
  <si>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</si>
  <si>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</si>
  <si>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</si>
  <si>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</si>
  <si>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</si>
  <si>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</si>
  <si>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</si>
  <si>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</si>
  <si>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</si>
  <si>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</si>
  <si>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</si>
  <si>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</si>
  <si>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</si>
  <si>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</si>
  <si>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</si>
  <si>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</si>
  <si>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</si>
  <si>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</si>
  <si>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</si>
  <si>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</si>
  <si>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</si>
  <si>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</si>
  <si>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</si>
  <si>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</si>
  <si>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</si>
  <si>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</si>
  <si>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</si>
  <si>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</si>
  <si>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</si>
  <si>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</si>
  <si>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</si>
  <si>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</si>
  <si>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</si>
  <si>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</si>
  <si>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</si>
  <si>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</si>
  <si>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</si>
  <si>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</si>
  <si>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</si>
  <si>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</si>
  <si>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</si>
  <si>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</si>
  <si>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</si>
  <si>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</si>
  <si>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</si>
  <si>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</si>
  <si>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</si>
  <si>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</si>
  <si>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</si>
  <si>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</si>
  <si>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</si>
  <si>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</si>
  <si>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</si>
  <si>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</si>
  <si>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</si>
  <si>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</si>
  <si>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</si>
  <si>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</si>
  <si>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</si>
  <si>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</si>
  <si>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</si>
  <si>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</si>
  <si>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</si>
  <si>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</si>
  <si>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</si>
  <si>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</si>
  <si>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</si>
  <si>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</si>
  <si>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</si>
  <si>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</si>
  <si>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</si>
  <si>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</si>
  <si>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</si>
  <si>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</si>
  <si>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</si>
  <si>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</si>
  <si>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</si>
  <si>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</si>
  <si>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</si>
  <si>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</si>
  <si>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</si>
  <si>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</si>
  <si>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</si>
  <si>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</si>
  <si>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</si>
  <si>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</si>
  <si>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</si>
  <si>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</si>
  <si>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</si>
  <si>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</si>
  <si>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</si>
  <si>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</si>
  <si>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</si>
  <si>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</si>
  <si>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</si>
  <si>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</si>
  <si>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</si>
  <si>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</si>
  <si>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</si>
  <si>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</si>
  <si>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</si>
  <si>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</si>
  <si>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</si>
  <si>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</si>
  <si>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</si>
  <si>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</si>
  <si>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</si>
  <si>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</si>
  <si>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</si>
  <si>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</si>
  <si>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</si>
  <si>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</si>
  <si>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</si>
  <si>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</si>
  <si>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</si>
  <si>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</si>
  <si>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</si>
  <si>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</si>
  <si>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</si>
  <si>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</si>
  <si>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</si>
  <si>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</si>
  <si>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</si>
  <si>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</si>
  <si>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</si>
  <si>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</si>
  <si>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</si>
  <si>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</si>
  <si>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</si>
  <si>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</si>
  <si>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</si>
  <si>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</si>
  <si>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</si>
  <si>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</si>
  <si>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</si>
  <si>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</si>
  <si>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</si>
  <si>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</si>
  <si>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</si>
  <si>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</si>
  <si>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</si>
  <si>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</si>
  <si>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</si>
  <si>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</si>
  <si>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</si>
  <si>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</si>
  <si>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</si>
  <si>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</si>
  <si>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</si>
  <si>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</si>
  <si>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</si>
  <si>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</si>
  <si>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</si>
  <si>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</si>
  <si>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</si>
  <si>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</si>
  <si>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</si>
  <si>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</si>
  <si>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</si>
  <si>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</si>
  <si>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</si>
  <si>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</si>
  <si>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</si>
  <si>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</si>
  <si>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</si>
  <si>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</si>
  <si>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</si>
  <si>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</si>
  <si>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</si>
  <si>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</si>
  <si>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</si>
  <si>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</si>
  <si>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</si>
  <si>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</si>
  <si>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</si>
  <si>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</si>
  <si>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</si>
  <si>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</si>
  <si>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</si>
  <si>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</si>
  <si>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</si>
  <si>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</si>
  <si>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</si>
  <si>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</si>
  <si>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</si>
  <si>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</si>
  <si>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</si>
  <si>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</si>
  <si>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</si>
  <si>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</si>
  <si>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</si>
  <si>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</si>
  <si>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</si>
  <si>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</si>
  <si>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</si>
  <si>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</si>
  <si>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</si>
  <si>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</si>
  <si>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</si>
  <si>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</si>
  <si>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</si>
  <si>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</si>
  <si>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</si>
  <si>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</si>
  <si>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</si>
  <si>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</si>
  <si>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</si>
  <si>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</si>
  <si>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</si>
  <si>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</si>
  <si>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</si>
  <si>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</si>
  <si>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</si>
  <si>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</si>
  <si>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</si>
  <si>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</si>
  <si>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</si>
  <si>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</si>
  <si>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</si>
  <si>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</si>
  <si>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</si>
  <si>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</si>
  <si>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</si>
  <si>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</si>
  <si>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</si>
  <si>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</si>
  <si>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</si>
  <si>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</si>
  <si>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</si>
  <si>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</si>
  <si>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</si>
  <si>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</si>
  <si>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</si>
  <si>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</si>
  <si>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</si>
  <si>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</si>
  <si>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</si>
  <si>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</si>
  <si>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</si>
  <si>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</si>
  <si>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</si>
  <si>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</si>
  <si>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</si>
  <si>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</si>
  <si>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</si>
  <si>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</si>
  <si>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</si>
  <si>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</si>
  <si>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</si>
  <si>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</si>
  <si>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</si>
  <si>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</si>
  <si>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</si>
  <si>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</si>
  <si>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</si>
  <si>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</si>
  <si>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</si>
  <si>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</si>
  <si>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</si>
  <si>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</si>
  <si>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</si>
  <si>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</si>
  <si>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</si>
  <si>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</si>
  <si>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</si>
  <si>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</si>
  <si>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</si>
  <si>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</si>
  <si>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</si>
  <si>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</si>
  <si>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</si>
  <si>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</si>
  <si>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</si>
  <si>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</si>
  <si>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</si>
  <si>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</si>
  <si>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</si>
  <si>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</si>
  <si>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</si>
  <si>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</si>
  <si>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</si>
  <si>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</si>
  <si>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</si>
  <si>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</si>
  <si>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</si>
  <si>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</si>
  <si>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</si>
  <si>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</si>
  <si>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</si>
  <si>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</si>
  <si>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</si>
  <si>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</si>
  <si>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</si>
  <si>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</si>
  <si>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</si>
  <si>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</si>
  <si>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</si>
  <si>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</si>
  <si>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</si>
  <si>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</si>
  <si>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</si>
  <si>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</si>
  <si>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</si>
  <si>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</si>
  <si>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</si>
  <si>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</si>
  <si>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</si>
  <si>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</si>
  <si>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</si>
  <si>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</si>
  <si>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</si>
  <si>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</si>
  <si>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</si>
  <si>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</si>
  <si>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</si>
  <si>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</si>
  <si>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</si>
  <si>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</si>
  <si>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</si>
  <si>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</si>
  <si>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</si>
  <si>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</si>
  <si>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</si>
  <si>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</si>
  <si>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</si>
  <si>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</si>
  <si>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</si>
  <si>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</si>
  <si>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</si>
  <si>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</si>
  <si>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</si>
  <si>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</si>
  <si>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</si>
  <si>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</si>
  <si>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</si>
  <si>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</si>
  <si>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</si>
  <si>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</si>
  <si>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</si>
  <si>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</si>
  <si>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</si>
  <si>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</si>
  <si>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</si>
  <si>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</si>
  <si>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</si>
  <si>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</si>
  <si>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</si>
  <si>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</si>
  <si>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</si>
  <si>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</si>
  <si>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</si>
  <si>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</si>
  <si>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</si>
  <si>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</si>
  <si>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</si>
  <si>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</si>
  <si>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</si>
  <si>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</si>
  <si>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</si>
  <si>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</si>
  <si>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</si>
  <si>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</si>
  <si>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</si>
  <si>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</si>
  <si>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</si>
  <si>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</si>
  <si>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</si>
  <si>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</si>
  <si>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</si>
  <si>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</si>
  <si>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</si>
  <si>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</si>
  <si>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</si>
  <si>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</si>
  <si>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</si>
  <si>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</si>
  <si>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</si>
  <si>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</si>
  <si>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</si>
  <si>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</si>
  <si>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</si>
  <si>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</si>
  <si>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</si>
  <si>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</si>
  <si>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</si>
  <si>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</si>
  <si>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</si>
  <si>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</si>
  <si>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</si>
  <si>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</si>
  <si>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</si>
  <si>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</si>
  <si>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</si>
  <si>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</si>
  <si>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</si>
  <si>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</si>
  <si>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</si>
  <si>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</si>
  <si>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</si>
  <si>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</si>
  <si>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</si>
  <si>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</si>
  <si>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</si>
  <si>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</si>
  <si>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</si>
  <si>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</si>
  <si>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</si>
  <si>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</si>
  <si>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</si>
  <si>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</si>
  <si>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</si>
  <si>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</si>
  <si>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</si>
  <si>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</si>
  <si>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</si>
  <si>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</si>
  <si>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</si>
  <si>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</si>
  <si>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</si>
  <si>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</si>
  <si>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</si>
  <si>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</si>
  <si>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</si>
  <si>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</si>
  <si>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</si>
  <si>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</si>
  <si>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</si>
  <si>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</si>
  <si>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</si>
  <si>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</si>
  <si>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</si>
  <si>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</si>
  <si>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</si>
  <si>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</si>
  <si>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</si>
  <si>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</si>
  <si>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</si>
  <si>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</si>
  <si>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</si>
  <si>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</si>
  <si>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</si>
  <si>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</si>
  <si>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</si>
  <si>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</si>
  <si>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</si>
  <si>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</si>
  <si>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</si>
  <si>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</si>
  <si>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</si>
  <si>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</si>
  <si>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</si>
  <si>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</si>
  <si>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</si>
  <si>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</si>
  <si>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</si>
  <si>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</si>
  <si>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</si>
  <si>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</si>
  <si>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</si>
  <si>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</si>
  <si>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</si>
  <si>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</si>
  <si>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</si>
  <si>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</si>
  <si>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</si>
  <si>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</si>
  <si>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</si>
  <si>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</si>
  <si>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</si>
  <si>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</si>
  <si>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</si>
  <si>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</si>
  <si>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</si>
  <si>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</si>
  <si>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</si>
  <si>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</si>
  <si>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</si>
  <si>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</si>
  <si>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</si>
  <si>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</si>
  <si>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</si>
  <si>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</si>
  <si>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</si>
  <si>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</si>
  <si>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</si>
  <si>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</si>
  <si>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</si>
  <si>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</si>
  <si>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</si>
  <si>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</si>
  <si>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</si>
  <si>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</si>
  <si>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</si>
  <si>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</si>
  <si>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</si>
  <si>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</si>
  <si>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</si>
  <si>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</si>
  <si>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</si>
  <si>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</si>
  <si>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</si>
  <si>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</si>
  <si>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</si>
  <si>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</si>
  <si>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</si>
  <si>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</si>
  <si>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</si>
  <si>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</si>
  <si>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</si>
  <si>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</si>
  <si>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</si>
  <si>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</si>
  <si>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</si>
  <si>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</si>
  <si>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</si>
  <si>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</si>
  <si>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</si>
  <si>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</si>
  <si>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</si>
  <si>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</si>
  <si>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</si>
  <si>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</si>
  <si>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</si>
  <si>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</si>
  <si>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</si>
  <si>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</si>
  <si>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</si>
  <si>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</si>
  <si>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</si>
  <si>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</si>
  <si>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</si>
  <si>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</si>
  <si>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</si>
  <si>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</si>
  <si>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</si>
  <si>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</si>
  <si>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</si>
  <si>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</si>
  <si>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</si>
  <si>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</si>
  <si>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</si>
  <si>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</si>
  <si>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</si>
  <si>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</si>
  <si>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</si>
  <si>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</si>
  <si>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</si>
  <si>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</si>
  <si>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</si>
  <si>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</si>
  <si>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</si>
  <si>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</si>
  <si>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</si>
  <si>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</si>
  <si>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</si>
  <si>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</si>
  <si>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</si>
  <si>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</si>
  <si>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</si>
  <si>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</si>
  <si>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</si>
  <si>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</si>
  <si>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</si>
  <si>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</si>
  <si>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</si>
  <si>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</si>
  <si>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</si>
  <si>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</si>
  <si>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</si>
  <si>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</si>
  <si>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</si>
  <si>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</si>
  <si>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</si>
  <si>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</si>
  <si>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</si>
  <si>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</si>
  <si>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</si>
  <si>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</si>
  <si>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</si>
  <si>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</si>
  <si>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</si>
  <si>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</si>
  <si>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</si>
  <si>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</si>
  <si>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</si>
  <si>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</si>
  <si>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</si>
  <si>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</si>
  <si>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</si>
  <si>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</si>
  <si>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</si>
  <si>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</si>
  <si>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</si>
  <si>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</si>
  <si>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</si>
  <si>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</si>
  <si>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</si>
  <si>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</si>
  <si>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</si>
  <si>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</si>
  <si>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</si>
  <si>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</si>
  <si>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</si>
  <si>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</si>
  <si>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</si>
  <si>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</si>
  <si>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</si>
  <si>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</si>
  <si>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</si>
  <si>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</si>
  <si>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</si>
  <si>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</si>
  <si>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</si>
  <si>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</si>
  <si>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</si>
  <si>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</si>
  <si>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</si>
  <si>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</si>
  <si>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</si>
  <si>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</si>
  <si>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</si>
  <si>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</si>
  <si>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</si>
  <si>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</si>
  <si>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</si>
  <si>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</si>
  <si>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</si>
  <si>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</si>
  <si>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</si>
  <si>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</si>
  <si>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</si>
  <si>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</si>
  <si>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</si>
  <si>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</si>
  <si>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</si>
  <si>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</si>
  <si>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</si>
  <si>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</si>
  <si>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</si>
  <si>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</si>
  <si>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</si>
  <si>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</si>
  <si>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</si>
  <si>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</si>
  <si>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</si>
  <si>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</si>
  <si>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</si>
  <si>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</si>
  <si>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</si>
  <si>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</si>
  <si>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</si>
  <si>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</si>
  <si>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</si>
  <si>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</si>
  <si>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</si>
  <si>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</si>
  <si>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</si>
  <si>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</si>
  <si>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</si>
  <si>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</si>
  <si>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</si>
  <si>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</si>
  <si>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</si>
  <si>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</si>
  <si>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</si>
  <si>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</si>
  <si>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</si>
  <si>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</si>
  <si>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</si>
  <si>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</si>
  <si>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</si>
  <si>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</si>
  <si>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</si>
  <si>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</si>
  <si>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</si>
  <si>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</si>
  <si>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</si>
  <si>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</si>
  <si>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</si>
  <si>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</si>
  <si>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</si>
  <si>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</si>
  <si>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</si>
  <si>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</si>
  <si>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</si>
  <si>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</si>
  <si>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</si>
  <si>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</si>
  <si>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</si>
  <si>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</si>
  <si>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</si>
  <si>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</si>
  <si>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</si>
  <si>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</si>
  <si>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</si>
  <si>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</si>
  <si>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</si>
  <si>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</si>
  <si>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</si>
  <si>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</si>
  <si>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</si>
  <si>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</si>
  <si>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</si>
  <si>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</si>
  <si>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</si>
  <si>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</si>
  <si>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</si>
  <si>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</si>
  <si>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</si>
  <si>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</si>
  <si>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</si>
  <si>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</si>
  <si>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</si>
  <si>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</si>
  <si>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</si>
  <si>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</si>
  <si>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</si>
  <si>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</si>
  <si>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</si>
  <si>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</si>
  <si>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</si>
  <si>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</si>
  <si>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</si>
  <si>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</si>
  <si>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</si>
  <si>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</si>
  <si>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</si>
  <si>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</si>
  <si>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</si>
  <si>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</si>
  <si>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</si>
  <si>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</si>
  <si>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</si>
  <si>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</si>
  <si>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</si>
  <si>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</si>
  <si>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</si>
  <si>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</si>
  <si>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</si>
  <si>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</si>
  <si>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</si>
  <si>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</si>
  <si>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</si>
  <si>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</si>
  <si>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</si>
  <si>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</si>
  <si>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</si>
  <si>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</si>
  <si>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</si>
  <si>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</si>
  <si>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</si>
  <si>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</si>
  <si>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</si>
  <si>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</si>
  <si>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</si>
  <si>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</si>
  <si>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</si>
  <si>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</si>
  <si>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</si>
  <si>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</si>
  <si>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</si>
  <si>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</si>
  <si>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</si>
  <si>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</si>
  <si>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</si>
  <si>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</si>
  <si>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</si>
  <si>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</si>
  <si>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</si>
  <si>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</si>
  <si>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</si>
  <si>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</si>
  <si>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</si>
  <si>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</si>
  <si>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</si>
  <si>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</si>
  <si>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</si>
  <si>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</si>
  <si>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</si>
  <si>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</si>
  <si>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</si>
  <si>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</si>
  <si>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</si>
  <si>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</si>
  <si>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</si>
  <si>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</si>
  <si>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</si>
  <si>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</si>
  <si>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</si>
  <si>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</si>
  <si>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</si>
  <si>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</si>
  <si>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</si>
  <si>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</si>
  <si>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</si>
  <si>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</si>
  <si>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</si>
  <si>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</si>
  <si>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</si>
  <si>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</si>
  <si>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</si>
  <si>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</si>
  <si>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</si>
  <si>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</si>
  <si>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</si>
  <si>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</si>
  <si>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</si>
  <si>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</si>
  <si>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</si>
  <si>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</si>
  <si>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</si>
  <si>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</si>
  <si>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</si>
  <si>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</si>
  <si>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</si>
  <si>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</si>
  <si>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</si>
  <si>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</si>
  <si>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</si>
  <si>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</si>
  <si>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</si>
  <si>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</si>
  <si>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</si>
  <si>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</si>
  <si>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</si>
  <si>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</si>
  <si>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</si>
  <si>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</si>
  <si>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</si>
  <si>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</si>
  <si>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</si>
  <si>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</si>
  <si>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</si>
  <si>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</si>
  <si>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</si>
  <si>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</si>
  <si>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</si>
  <si>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</si>
  <si>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</si>
  <si>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</si>
  <si>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</si>
  <si>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</si>
  <si>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</si>
  <si>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</si>
  <si>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</si>
  <si>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</si>
  <si>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</si>
  <si>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</si>
  <si>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</si>
  <si>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</si>
  <si>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</si>
  <si>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</si>
  <si>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</si>
  <si>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</si>
  <si>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</si>
  <si>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</si>
  <si>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</si>
  <si>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</si>
  <si>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</si>
  <si>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</si>
  <si>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</si>
  <si>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</si>
  <si>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</si>
  <si>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</si>
  <si>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</si>
  <si>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</si>
  <si>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</si>
  <si>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</si>
  <si>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</si>
  <si>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</si>
  <si>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</si>
  <si>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</si>
  <si>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</si>
  <si>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</si>
  <si>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</si>
  <si>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</si>
  <si>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</si>
  <si>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</si>
  <si>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</si>
  <si>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</si>
  <si>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</si>
  <si>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</si>
  <si>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</si>
  <si>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</si>
  <si>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</si>
  <si>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</si>
  <si>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</si>
  <si>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</si>
  <si>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</si>
  <si>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</si>
  <si>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</si>
  <si>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</si>
  <si>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</si>
  <si>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</si>
  <si>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</si>
  <si>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</si>
  <si>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</si>
  <si>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</si>
  <si>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</si>
  <si>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</si>
  <si>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</si>
  <si>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</si>
  <si>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</si>
  <si>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</si>
  <si>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</si>
  <si>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</si>
  <si>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</si>
  <si>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</si>
  <si>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</si>
  <si>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</si>
  <si>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</si>
  <si>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</si>
  <si>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</si>
  <si>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</si>
  <si>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</si>
  <si>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</si>
  <si>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</si>
  <si>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</si>
  <si>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</si>
  <si>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</si>
  <si>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</si>
  <si>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</si>
  <si>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</si>
  <si>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</si>
  <si>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</si>
  <si>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</si>
  <si>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</si>
  <si>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</si>
  <si>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</si>
  <si>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</si>
  <si>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</si>
  <si>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</si>
  <si>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</si>
  <si>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</si>
  <si>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</si>
  <si>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</si>
  <si>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</si>
  <si>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</si>
  <si>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</si>
  <si>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</si>
  <si>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</si>
  <si>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</si>
  <si>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</si>
  <si>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</si>
  <si>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</si>
  <si>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</si>
  <si>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</si>
  <si>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</si>
  <si>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</si>
  <si>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</si>
  <si>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</si>
  <si>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</si>
  <si>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</si>
  <si>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</si>
  <si>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</si>
  <si>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</si>
  <si>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</si>
  <si>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</si>
  <si>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</si>
  <si>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</si>
  <si>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</si>
  <si>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</si>
  <si>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</si>
  <si>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</si>
  <si>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</si>
  <si>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</si>
  <si>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</si>
  <si>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</si>
  <si>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</si>
  <si>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</si>
  <si>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</si>
  <si>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</si>
  <si>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</si>
  <si>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</si>
  <si>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</si>
  <si>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</si>
  <si>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</si>
  <si>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</si>
  <si>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</si>
  <si>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</si>
  <si>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</si>
  <si>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</si>
  <si>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</si>
  <si>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</si>
  <si>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</si>
  <si>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</si>
  <si>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</si>
  <si>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</si>
  <si>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</si>
  <si>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</si>
  <si>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</si>
  <si>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</si>
  <si>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</si>
  <si>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</si>
  <si>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</si>
  <si>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</si>
  <si>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</si>
  <si>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</si>
  <si>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</si>
  <si>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</si>
  <si>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</si>
  <si>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</si>
  <si>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</si>
  <si>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</si>
  <si>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</si>
  <si>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</si>
  <si>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</si>
  <si>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</si>
  <si>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</si>
  <si>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</si>
  <si>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</si>
  <si>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</si>
  <si>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</si>
  <si>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</si>
  <si>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</si>
  <si>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</si>
  <si>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</si>
  <si>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</si>
  <si>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</si>
  <si>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</si>
  <si>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</si>
  <si>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</si>
  <si>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</si>
  <si>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</si>
  <si>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</si>
  <si>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</si>
  <si>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</si>
  <si>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</si>
  <si>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</si>
  <si>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</si>
  <si>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</si>
  <si>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</si>
  <si>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</si>
  <si>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</si>
  <si>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</si>
  <si>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</si>
  <si>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</si>
  <si>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</si>
  <si>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</si>
  <si>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</si>
  <si>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</si>
  <si>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</si>
  <si>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</si>
  <si>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</si>
  <si>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</si>
  <si>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</si>
  <si>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</si>
  <si>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</si>
  <si>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</si>
  <si>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</si>
  <si>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</si>
  <si>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</si>
  <si>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</si>
  <si>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</si>
  <si>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</si>
  <si>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</si>
  <si>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</si>
  <si>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</si>
  <si>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</si>
  <si>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</si>
  <si>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</si>
  <si>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</si>
  <si>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</si>
  <si>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</si>
  <si>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</si>
  <si>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</si>
  <si>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</si>
  <si>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</si>
  <si>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</si>
  <si>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</si>
  <si>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</si>
  <si>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</si>
  <si>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</si>
  <si>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</si>
  <si>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</si>
  <si>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</si>
  <si>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</si>
  <si>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</si>
  <si>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</si>
  <si>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</si>
  <si>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</si>
  <si>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</si>
  <si>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</si>
  <si>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</si>
  <si>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</si>
  <si>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</si>
  <si>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</si>
  <si>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</si>
  <si>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</si>
  <si>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</si>
  <si>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</si>
  <si>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</si>
  <si>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</si>
  <si>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</si>
  <si>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</si>
  <si>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</si>
  <si>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</si>
  <si>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</si>
  <si>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</si>
  <si>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</si>
  <si>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</si>
  <si>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</si>
  <si>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</si>
  <si>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</si>
  <si>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</si>
  <si>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</si>
  <si>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</si>
  <si>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</si>
  <si>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</si>
  <si>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</si>
  <si>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</si>
  <si>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</si>
  <si>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</si>
  <si>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</si>
  <si>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</si>
  <si>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</si>
  <si>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</si>
  <si>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</si>
  <si>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</si>
  <si>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</si>
  <si>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</si>
  <si>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</si>
  <si>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</si>
  <si>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</si>
  <si>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</si>
  <si>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</si>
  <si>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</si>
  <si>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</si>
  <si>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</si>
  <si>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</si>
  <si>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</si>
  <si>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</si>
  <si>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</si>
  <si>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</si>
  <si>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</si>
  <si>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</si>
  <si>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</si>
  <si>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</si>
  <si>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</si>
  <si>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</si>
  <si>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</si>
  <si>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</si>
  <si>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</si>
  <si>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</si>
  <si>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</si>
  <si>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</si>
  <si>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</si>
  <si>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</si>
  <si>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</si>
  <si>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</si>
  <si>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</si>
  <si>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</si>
  <si>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</si>
  <si>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</si>
  <si>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</si>
  <si>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</si>
  <si>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</si>
  <si>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</si>
  <si>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</si>
  <si>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</si>
  <si>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</si>
  <si>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</si>
  <si>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</si>
  <si>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</si>
  <si>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</si>
  <si>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</si>
  <si>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</si>
  <si>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</si>
  <si>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</si>
  <si>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</si>
  <si>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</si>
  <si>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</si>
  <si>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</si>
  <si>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</si>
  <si>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</si>
  <si>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</si>
  <si>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</si>
  <si>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</si>
  <si>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</si>
  <si>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</si>
  <si>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</si>
  <si>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</si>
  <si>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</si>
  <si>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</si>
  <si>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</si>
  <si>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</si>
  <si>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</si>
  <si>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</si>
  <si>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</si>
  <si>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</si>
  <si>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</si>
  <si>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</si>
  <si>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</si>
  <si>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</si>
  <si>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</si>
  <si>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</si>
  <si>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</si>
  <si>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</si>
  <si>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</si>
  <si>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</si>
  <si>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</si>
  <si>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</si>
  <si>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</si>
  <si>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</si>
  <si>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</si>
  <si>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</si>
  <si>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</si>
  <si>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</si>
  <si>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</si>
  <si>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</si>
  <si>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</si>
  <si>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</si>
  <si>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</si>
  <si>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</si>
  <si>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</si>
  <si>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</si>
  <si>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</si>
  <si>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</si>
  <si>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</si>
  <si>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</si>
  <si>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</si>
  <si>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</si>
  <si>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</si>
  <si>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</si>
  <si>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</si>
  <si>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</si>
  <si>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</si>
  <si>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</si>
  <si>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</si>
  <si>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</si>
  <si>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</si>
  <si>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</si>
  <si>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</si>
  <si>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</si>
  <si>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</si>
  <si>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</si>
  <si>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</si>
  <si>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</si>
  <si>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</si>
  <si>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</si>
  <si>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</si>
  <si>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</si>
  <si>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</si>
  <si>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</si>
  <si>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</si>
  <si>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</si>
  <si>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</si>
  <si>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</si>
  <si>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</si>
  <si>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</si>
  <si>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</si>
  <si>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</si>
  <si>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</si>
  <si>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</si>
  <si>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</si>
  <si>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</si>
  <si>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</si>
  <si>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</si>
  <si>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</si>
  <si>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</si>
  <si>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</si>
  <si>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</si>
  <si>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</si>
  <si>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</si>
  <si>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</si>
  <si>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</si>
  <si>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</si>
  <si>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</si>
  <si>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</si>
  <si>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</si>
  <si>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</si>
  <si>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</si>
  <si>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</si>
  <si>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</si>
  <si>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</si>
  <si>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</si>
  <si>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</si>
  <si>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</si>
  <si>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</si>
  <si>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</si>
  <si>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</si>
  <si>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</si>
  <si>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</si>
  <si>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</si>
  <si>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</si>
  <si>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</si>
  <si>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</si>
  <si>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</si>
  <si>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</si>
  <si>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</si>
  <si>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</si>
  <si>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</si>
  <si>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</si>
  <si>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</si>
  <si>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</si>
  <si>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</si>
  <si>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</si>
  <si>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</si>
  <si>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</si>
  <si>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</si>
  <si>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</si>
  <si>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</si>
  <si>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</si>
  <si>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</si>
  <si>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</si>
  <si>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</si>
  <si>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</si>
  <si>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</si>
  <si>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</si>
  <si>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</si>
  <si>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</si>
  <si>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</si>
  <si>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</si>
  <si>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</si>
  <si>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</si>
  <si>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</si>
  <si>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</si>
  <si>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</si>
  <si>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</si>
  <si>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</si>
  <si>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</si>
  <si>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</si>
  <si>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</si>
  <si>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</si>
  <si>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</si>
  <si>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</si>
  <si>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</si>
  <si>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</si>
  <si>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</si>
  <si>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</si>
  <si>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</si>
  <si>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</si>
  <si>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</si>
  <si>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</si>
  <si>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</si>
  <si>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</si>
  <si>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</si>
  <si>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</si>
  <si>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</si>
  <si>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</si>
  <si>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</si>
  <si>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</si>
  <si>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</si>
  <si>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</si>
  <si>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</si>
  <si>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</si>
  <si>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</si>
  <si>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</si>
  <si>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</si>
  <si>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</si>
  <si>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</si>
  <si>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</si>
  <si>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</si>
  <si>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</si>
  <si>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</si>
  <si>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</si>
  <si>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</si>
  <si>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</si>
  <si>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</si>
  <si>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</si>
  <si>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</si>
  <si>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</si>
  <si>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</si>
  <si>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</si>
  <si>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</si>
  <si>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</si>
  <si>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</si>
  <si>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</si>
  <si>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</si>
  <si>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</si>
  <si>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</si>
  <si>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</si>
  <si>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</si>
  <si>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</si>
  <si>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</si>
  <si>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</si>
  <si>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</si>
  <si>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</si>
  <si>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</si>
  <si>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</si>
  <si>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</si>
  <si>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</si>
  <si>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</si>
  <si>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</si>
  <si>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</si>
  <si>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</si>
  <si>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</si>
  <si>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</si>
  <si>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</si>
  <si>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</si>
  <si>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</si>
  <si>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</si>
  <si>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</si>
  <si>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</si>
  <si>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</si>
  <si>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</si>
  <si>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</si>
  <si>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</si>
  <si>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</si>
  <si>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</si>
  <si>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</si>
  <si>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</si>
  <si>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</si>
  <si>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</si>
  <si>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</si>
  <si>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</si>
  <si>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</si>
  <si>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</si>
  <si>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</si>
  <si>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</si>
  <si>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</si>
  <si>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</si>
  <si>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</si>
  <si>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</si>
  <si>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</si>
  <si>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</si>
  <si>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</si>
  <si>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</si>
  <si>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</si>
  <si>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</si>
  <si>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</si>
  <si>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</si>
  <si>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</si>
  <si>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</si>
  <si>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</si>
  <si>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</si>
  <si>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</si>
  <si>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</si>
  <si>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</si>
  <si>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</si>
  <si>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</si>
  <si>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</si>
  <si>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</si>
  <si>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</si>
  <si>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</si>
  <si>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</si>
  <si>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</si>
  <si>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</si>
  <si>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</si>
  <si>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</si>
  <si>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</si>
  <si>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</si>
  <si>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</si>
  <si>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</si>
  <si>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</si>
  <si>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</si>
  <si>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</si>
  <si>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</si>
  <si>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</si>
  <si>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</si>
  <si>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</si>
  <si>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</si>
  <si>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</si>
  <si>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</si>
  <si>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</si>
  <si>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</si>
  <si>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</si>
  <si>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</si>
  <si>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</si>
  <si>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</si>
  <si>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</si>
  <si>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</si>
  <si>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</si>
  <si>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</si>
  <si>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</si>
  <si>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</si>
  <si>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</si>
  <si>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</si>
  <si>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</si>
  <si>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</si>
  <si>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</si>
  <si>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</si>
  <si>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</si>
  <si>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</si>
  <si>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</si>
  <si>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</si>
  <si>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</si>
  <si>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</si>
  <si>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</si>
  <si>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</si>
  <si>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</si>
  <si>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</si>
  <si>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</si>
  <si>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</si>
  <si>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</si>
  <si>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</si>
  <si>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</si>
  <si>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</si>
  <si>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</si>
  <si>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</si>
  <si>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</si>
  <si>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</si>
  <si>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</si>
  <si>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</si>
  <si>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</si>
  <si>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</si>
  <si>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</si>
  <si>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</si>
  <si>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</si>
  <si>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</si>
  <si>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</si>
  <si>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</si>
  <si>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</si>
  <si>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</si>
  <si>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</si>
  <si>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</si>
  <si>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</si>
  <si>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</si>
  <si>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</si>
  <si>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</si>
  <si>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</si>
  <si>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</si>
  <si>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</si>
  <si>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</si>
  <si>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</si>
  <si>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</si>
  <si>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</si>
  <si>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</si>
  <si>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</si>
  <si>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</si>
  <si>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</si>
  <si>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</si>
  <si>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</si>
  <si>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</si>
  <si>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</si>
  <si>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</si>
  <si>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</si>
  <si>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</si>
  <si>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</si>
  <si>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</si>
  <si>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</si>
  <si>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</si>
  <si>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</si>
  <si>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</si>
  <si>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</si>
  <si>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</si>
  <si>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</si>
  <si>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</si>
  <si>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</si>
  <si>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</si>
  <si>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</si>
  <si>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</si>
  <si>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</si>
  <si>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</si>
  <si>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</si>
  <si>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</si>
  <si>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</si>
  <si>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</si>
  <si>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</si>
  <si>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</si>
  <si>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</si>
  <si>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</si>
  <si>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</si>
  <si>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</si>
  <si>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</si>
  <si>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</si>
  <si>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</si>
  <si>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</si>
  <si>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</si>
  <si>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</si>
  <si>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</si>
  <si>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</si>
  <si>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</si>
  <si>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</si>
  <si>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</si>
  <si>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</si>
  <si>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</si>
  <si>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</si>
  <si>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</si>
  <si>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</si>
  <si>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</si>
  <si>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</si>
  <si>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</si>
  <si>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</si>
  <si>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</si>
  <si>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</si>
  <si>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</si>
  <si>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</si>
  <si>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</si>
  <si>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</si>
  <si>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</si>
  <si>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</si>
  <si>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</si>
  <si>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</si>
  <si>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</si>
  <si>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</si>
  <si>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</si>
  <si>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</si>
  <si>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</si>
  <si>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</si>
  <si>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</si>
  <si>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</si>
  <si>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</si>
  <si>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</si>
  <si>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</si>
  <si>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</si>
  <si>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</si>
  <si>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</si>
  <si>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</si>
  <si>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</si>
  <si>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</si>
  <si>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</si>
  <si>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</si>
  <si>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</si>
  <si>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</si>
  <si>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</si>
  <si>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</si>
  <si>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</si>
  <si>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</si>
  <si>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</si>
  <si>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</si>
  <si>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</si>
  <si>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</si>
  <si>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</si>
  <si>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</si>
  <si>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</si>
  <si>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</si>
  <si>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</si>
  <si>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</si>
  <si>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</si>
  <si>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</si>
  <si>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</si>
  <si>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</si>
  <si>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</si>
  <si>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</si>
  <si>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</si>
  <si>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</si>
  <si>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</si>
  <si>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</si>
  <si>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</si>
  <si>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</si>
  <si>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</si>
  <si>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</si>
  <si>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</si>
  <si>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</si>
  <si>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</si>
  <si>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</si>
  <si>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</si>
  <si>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</si>
  <si>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</si>
  <si>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</si>
  <si>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</si>
  <si>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</si>
  <si>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</si>
  <si>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</si>
  <si>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</si>
  <si>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</si>
  <si>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</si>
  <si>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</si>
  <si>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</si>
  <si>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</si>
  <si>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</si>
  <si>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</si>
  <si>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</si>
  <si>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</si>
  <si>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</si>
  <si>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</si>
  <si>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</si>
  <si>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</si>
  <si>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</si>
  <si>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</si>
  <si>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</si>
  <si>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</si>
  <si>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</si>
  <si>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</si>
  <si>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</si>
  <si>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</si>
  <si>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</si>
  <si>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</si>
  <si>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</si>
  <si>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</si>
  <si>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</si>
  <si>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</si>
  <si>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</si>
  <si>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</si>
  <si>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</si>
  <si>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</si>
  <si>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</si>
  <si>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</si>
  <si>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</si>
  <si>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</si>
  <si>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</si>
  <si>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</si>
  <si>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</si>
  <si>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</si>
  <si>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</si>
  <si>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</si>
  <si>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</si>
  <si>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</si>
  <si>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</si>
  <si>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</si>
  <si>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</si>
  <si>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</si>
  <si>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</si>
  <si>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</si>
  <si>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</si>
  <si>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</si>
  <si>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</si>
  <si>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</si>
  <si>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</si>
  <si>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</si>
  <si>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</si>
  <si>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</si>
  <si>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</si>
  <si>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</si>
  <si>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</si>
  <si>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</si>
  <si>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</si>
  <si>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</si>
  <si>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</si>
  <si>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</si>
  <si>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</si>
  <si>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</si>
  <si>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</si>
  <si>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</si>
  <si>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</si>
  <si>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</si>
  <si>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</si>
  <si>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</si>
  <si>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</si>
  <si>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</si>
  <si>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</si>
  <si>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</si>
  <si>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</si>
  <si>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</si>
  <si>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</si>
  <si>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</si>
  <si>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</si>
  <si>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</si>
  <si>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</si>
  <si>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</si>
  <si>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</si>
  <si>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</si>
  <si>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</si>
  <si>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</si>
  <si>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</si>
  <si>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</si>
  <si>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</si>
  <si>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</si>
  <si>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</si>
  <si>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</si>
  <si>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</si>
  <si>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</si>
  <si>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</si>
  <si>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</si>
  <si>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</si>
  <si>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</si>
  <si>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</si>
  <si>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</si>
  <si>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</si>
  <si>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</si>
  <si>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</si>
  <si>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</si>
  <si>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</si>
  <si>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</si>
  <si>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</si>
  <si>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</si>
  <si>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</si>
  <si>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</si>
  <si>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</si>
  <si>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</si>
  <si>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</si>
  <si>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</si>
  <si>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</si>
  <si>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</si>
  <si>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</si>
  <si>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</si>
  <si>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</si>
  <si>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</si>
  <si>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</si>
  <si>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</si>
  <si>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</si>
  <si>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</si>
  <si>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</si>
  <si>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</si>
  <si>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</si>
  <si>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</si>
  <si>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</si>
  <si>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</si>
  <si>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</si>
  <si>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</si>
  <si>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</si>
  <si>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</si>
  <si>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</si>
  <si>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</si>
  <si>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</si>
  <si>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</si>
  <si>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</si>
  <si>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</si>
  <si>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</si>
  <si>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</si>
  <si>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</si>
  <si>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</si>
  <si>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</si>
  <si>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</si>
  <si>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</si>
  <si>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</si>
  <si>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</si>
  <si>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</si>
  <si>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</si>
  <si>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</si>
  <si>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</si>
  <si>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</si>
  <si>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</si>
  <si>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</si>
  <si>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</si>
  <si>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</si>
  <si>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</si>
  <si>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</si>
  <si>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</si>
  <si>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</si>
  <si>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</si>
  <si>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</si>
  <si>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</si>
  <si>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</si>
  <si>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</si>
  <si>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</si>
  <si>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</si>
  <si>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</si>
  <si>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</si>
  <si>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</si>
  <si>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</si>
  <si>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</si>
  <si>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</si>
  <si>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</si>
  <si>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</si>
  <si>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</si>
  <si>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</si>
  <si>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</si>
  <si>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</si>
  <si>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</si>
  <si>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</si>
  <si>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</si>
  <si>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</si>
  <si>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</si>
  <si>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</si>
  <si>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</si>
  <si>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</si>
  <si>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</si>
  <si>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</si>
  <si>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</si>
  <si>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</si>
  <si>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</si>
  <si>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</si>
  <si>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</si>
  <si>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</si>
  <si>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</si>
  <si>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</si>
  <si>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</si>
  <si>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</si>
  <si>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</si>
  <si>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</si>
  <si>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</si>
  <si>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</si>
  <si>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</si>
  <si>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</si>
  <si>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</si>
  <si>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</si>
  <si>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</si>
  <si>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</si>
  <si>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</si>
  <si>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</si>
  <si>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</si>
  <si>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</si>
  <si>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</si>
  <si>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</si>
  <si>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</si>
  <si>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</si>
  <si>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</si>
  <si>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</si>
  <si>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</si>
  <si>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</si>
  <si>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</si>
  <si>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</si>
  <si>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</si>
  <si>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</si>
  <si>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</si>
  <si>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</si>
  <si>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</si>
  <si>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</si>
  <si>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</si>
  <si>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</si>
  <si>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</si>
  <si>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</si>
  <si>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</si>
  <si>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</si>
  <si>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</si>
  <si>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</si>
  <si>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</si>
  <si>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</si>
  <si>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</si>
  <si>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</si>
  <si>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</si>
  <si>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</si>
  <si>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</si>
  <si>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</si>
  <si>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</si>
  <si>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</si>
  <si>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</si>
  <si>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</si>
  <si>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</si>
  <si>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</si>
  <si>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</si>
  <si>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</si>
  <si>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</si>
  <si>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</si>
  <si>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</si>
  <si>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</si>
  <si>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</si>
  <si>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</si>
  <si>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</si>
  <si>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</si>
  <si>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</si>
  <si>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</si>
  <si>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</si>
  <si>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</si>
  <si>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</si>
  <si>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</si>
  <si>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</si>
  <si>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</si>
  <si>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</si>
  <si>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</si>
  <si>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</si>
  <si>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</si>
  <si>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</si>
  <si>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</si>
  <si>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</si>
  <si>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</si>
  <si>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</si>
  <si>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</si>
  <si>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</si>
  <si>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</si>
  <si>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</si>
  <si>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</si>
  <si>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</si>
  <si>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</si>
  <si>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</si>
  <si>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</si>
  <si>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</si>
  <si>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</si>
  <si>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</si>
  <si>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</si>
  <si>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</si>
  <si>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</si>
  <si>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</si>
  <si>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</si>
  <si>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</si>
  <si>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</si>
  <si>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</si>
  <si>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</si>
  <si>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</si>
  <si>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</si>
  <si>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</si>
  <si>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</si>
  <si>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</si>
  <si>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</si>
  <si>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</si>
  <si>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</si>
  <si>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</si>
  <si>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</si>
  <si>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</si>
  <si>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</si>
  <si>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</si>
  <si>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</si>
  <si>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</si>
  <si>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</si>
  <si>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</si>
  <si>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</si>
  <si>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</si>
  <si>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</si>
  <si>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</si>
  <si>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</si>
  <si>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</si>
  <si>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</si>
  <si>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</si>
  <si>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</si>
  <si>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</si>
  <si>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</si>
  <si>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</si>
  <si>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</si>
  <si>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</si>
  <si>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</si>
  <si>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</si>
  <si>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</si>
  <si>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</si>
  <si>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</si>
  <si>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</si>
  <si>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</si>
  <si>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</si>
  <si>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</si>
  <si>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</si>
  <si>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</si>
  <si>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</si>
  <si>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</si>
  <si>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</si>
  <si>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</si>
  <si>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</si>
  <si>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</si>
  <si>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</si>
  <si>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</si>
  <si>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</si>
  <si>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</si>
  <si>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</si>
  <si>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</si>
  <si>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</si>
  <si>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</si>
  <si>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</si>
  <si>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</si>
  <si>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</si>
  <si>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</si>
  <si>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</si>
  <si>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</si>
  <si>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</si>
  <si>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</si>
  <si>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</si>
  <si>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</si>
  <si>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</si>
  <si>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</si>
  <si>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</si>
  <si>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</si>
  <si>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</si>
  <si>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</si>
  <si>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</si>
  <si>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</si>
  <si>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</si>
  <si>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</si>
  <si>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</si>
  <si>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</si>
  <si>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</si>
  <si>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</si>
  <si>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</si>
  <si>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</si>
  <si>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</si>
  <si>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</si>
  <si>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</si>
  <si>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</si>
  <si>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</si>
  <si>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</si>
  <si>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</si>
  <si>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</si>
  <si>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</si>
  <si>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</si>
  <si>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</si>
  <si>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</si>
  <si>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</si>
  <si>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</si>
  <si>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</si>
  <si>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</si>
  <si>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</si>
  <si>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</si>
  <si>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</si>
  <si>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</si>
  <si>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</si>
  <si>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</si>
  <si>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</si>
  <si>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</si>
  <si>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</si>
  <si>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</si>
  <si>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</si>
  <si>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</si>
  <si>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</si>
  <si>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</si>
  <si>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</si>
  <si>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</si>
  <si>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</si>
  <si>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</si>
  <si>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</si>
  <si>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</si>
  <si>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</si>
  <si>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</si>
  <si>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</si>
  <si>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</si>
  <si>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</si>
  <si>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</si>
  <si>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</si>
  <si>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</si>
  <si>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</si>
  <si>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</si>
  <si>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</si>
  <si>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</si>
  <si>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</si>
  <si>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</si>
  <si>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</si>
  <si>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</si>
  <si>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</si>
  <si>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</si>
  <si>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</si>
  <si>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</si>
  <si>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</si>
  <si>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</si>
  <si>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</si>
  <si>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</si>
  <si>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</si>
  <si>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</si>
  <si>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</si>
  <si>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</si>
  <si>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</si>
  <si>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</si>
  <si>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</si>
  <si>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</si>
  <si>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</si>
  <si>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</si>
  <si>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</si>
  <si>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</si>
  <si>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</si>
  <si>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</si>
  <si>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</si>
  <si>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</si>
  <si>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</si>
  <si>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</si>
  <si>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</si>
  <si>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</si>
  <si>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</si>
  <si>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</si>
  <si>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</si>
  <si>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</si>
  <si>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</si>
  <si>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</si>
  <si>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</si>
  <si>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</si>
  <si>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</si>
  <si>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</si>
  <si>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</si>
  <si>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</si>
  <si>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</si>
  <si>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</si>
  <si>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</si>
  <si>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</si>
  <si>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</si>
  <si>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</si>
  <si>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</si>
  <si>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</si>
  <si>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</si>
  <si>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</si>
  <si>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</si>
  <si>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</si>
  <si>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</si>
  <si>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</si>
  <si>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</si>
  <si>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</si>
  <si>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</si>
  <si>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</si>
  <si>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</si>
  <si>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</si>
  <si>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</si>
  <si>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</si>
  <si>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</si>
  <si>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</si>
  <si>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</si>
  <si>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</si>
  <si>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</si>
  <si>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</si>
  <si>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</si>
  <si>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</si>
  <si>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</si>
  <si>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</si>
  <si>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</si>
  <si>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</si>
  <si>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</si>
  <si>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</si>
  <si>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</si>
  <si>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</si>
  <si>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</si>
  <si>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</si>
  <si>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</si>
  <si>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</si>
  <si>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</si>
  <si>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</si>
  <si>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</si>
  <si>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</si>
  <si>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</si>
  <si>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</si>
  <si>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</si>
  <si>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</si>
  <si>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</si>
  <si>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</si>
  <si>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</si>
  <si>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</si>
  <si>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</si>
  <si>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</si>
  <si>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</si>
  <si>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</si>
  <si>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</si>
  <si>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</si>
  <si>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</si>
  <si>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</si>
  <si>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</si>
  <si>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</si>
  <si>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</si>
  <si>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</si>
  <si>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</si>
  <si>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</si>
  <si>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</si>
  <si>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</si>
  <si>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</si>
  <si>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</si>
  <si>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</si>
  <si>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</si>
  <si>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</si>
  <si>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</si>
  <si>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</si>
  <si>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</si>
  <si>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</si>
  <si>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</si>
  <si>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</si>
  <si>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</si>
  <si>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</si>
  <si>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</si>
  <si>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</si>
  <si>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</si>
  <si>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</si>
  <si>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</si>
  <si>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</si>
  <si>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</si>
  <si>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</si>
  <si>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</si>
  <si>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</si>
  <si>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</si>
  <si>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</si>
  <si>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</si>
  <si>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</si>
  <si>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</si>
  <si>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</si>
  <si>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</si>
  <si>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</si>
  <si>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</si>
  <si>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</si>
  <si>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</si>
  <si>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</si>
  <si>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</si>
  <si>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</si>
  <si>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</si>
  <si>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</si>
  <si>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</si>
  <si>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</si>
  <si>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</si>
  <si>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</si>
  <si>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</si>
  <si>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</si>
  <si>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</si>
  <si>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</si>
  <si>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</si>
  <si>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</si>
  <si>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</si>
  <si>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</si>
  <si>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</si>
  <si>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</si>
  <si>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</si>
  <si>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</si>
  <si>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</si>
  <si>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</si>
  <si>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</si>
  <si>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</si>
  <si>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</si>
  <si>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</si>
  <si>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</si>
  <si>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</si>
  <si>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</si>
  <si>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</si>
  <si>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</si>
  <si>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</si>
  <si>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</si>
  <si>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</si>
  <si>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</si>
  <si>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</si>
  <si>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</si>
  <si>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</si>
  <si>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</si>
  <si>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</si>
  <si>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</si>
  <si>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</si>
  <si>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</si>
  <si>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</si>
  <si>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</si>
  <si>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</si>
  <si>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</si>
  <si>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</si>
  <si>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</si>
  <si>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</si>
  <si>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</si>
  <si>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</si>
  <si>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</si>
  <si>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</si>
  <si>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</si>
  <si>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</si>
  <si>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</si>
  <si>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</si>
  <si>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</si>
  <si>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</si>
  <si>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</si>
  <si>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</si>
  <si>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</si>
  <si>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</si>
  <si>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</si>
  <si>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</si>
  <si>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</si>
  <si>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</si>
  <si>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</si>
  <si>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</si>
  <si>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</si>
  <si>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</si>
  <si>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</si>
  <si>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</si>
  <si>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</si>
  <si>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</si>
  <si>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</si>
  <si>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</si>
  <si>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</si>
  <si>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</si>
  <si>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</si>
  <si>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</si>
  <si>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</si>
  <si>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</si>
  <si>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</si>
  <si>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</si>
  <si>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</si>
  <si>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</si>
  <si>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</si>
  <si>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</si>
  <si>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</si>
  <si>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</si>
  <si>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</si>
  <si>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</si>
  <si>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</si>
  <si>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</si>
  <si>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</si>
  <si>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</si>
  <si>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</si>
  <si>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</si>
  <si>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</si>
  <si>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</si>
  <si>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</si>
  <si>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</si>
  <si>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</si>
  <si>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</si>
  <si>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</si>
  <si>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</si>
  <si>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</si>
  <si>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</si>
  <si>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</si>
  <si>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</si>
  <si>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</si>
  <si>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</si>
  <si>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</si>
  <si>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</si>
  <si>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</si>
  <si>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</si>
  <si>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</si>
  <si>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</si>
  <si>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</si>
  <si>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</si>
  <si>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</si>
  <si>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</si>
  <si>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</si>
  <si>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</si>
  <si>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</si>
  <si>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</si>
  <si>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</si>
  <si>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</si>
  <si>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</si>
  <si>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</si>
  <si>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</si>
  <si>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</si>
  <si>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</si>
  <si>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</si>
  <si>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</si>
  <si>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</si>
  <si>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</si>
  <si>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</si>
  <si>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</si>
  <si>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</si>
  <si>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</si>
  <si>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</si>
  <si>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</si>
  <si>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</si>
  <si>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</si>
  <si>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</si>
  <si>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</si>
  <si>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</si>
  <si>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</si>
  <si>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</si>
  <si>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</si>
  <si>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</si>
  <si>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</si>
  <si>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</si>
  <si>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</si>
  <si>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</si>
  <si>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</si>
  <si>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</si>
  <si>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</si>
  <si>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</si>
  <si>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</si>
  <si>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</si>
  <si>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</si>
  <si>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</si>
  <si>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</si>
  <si>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</si>
  <si>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</si>
  <si>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</si>
  <si>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</si>
  <si>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</si>
  <si>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</si>
  <si>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</si>
  <si>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</si>
  <si>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</si>
  <si>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</si>
  <si>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</si>
  <si>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</si>
  <si>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</si>
  <si>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</si>
  <si>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</si>
  <si>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</si>
  <si>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</si>
  <si>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</si>
  <si>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</si>
  <si>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</si>
  <si>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</si>
  <si>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</si>
  <si>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</si>
  <si>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</si>
  <si>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</si>
  <si>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</si>
  <si>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</si>
  <si>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</si>
  <si>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</si>
  <si>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</si>
  <si>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</si>
  <si>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</si>
  <si>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</si>
  <si>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</si>
  <si>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</si>
  <si>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</si>
  <si>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</si>
  <si>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</si>
  <si>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</si>
  <si>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</si>
  <si>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</si>
  <si>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</si>
  <si>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</si>
  <si>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</si>
  <si>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</si>
  <si>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</si>
  <si>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</si>
  <si>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</si>
  <si>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</si>
  <si>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</si>
  <si>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</si>
  <si>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</si>
  <si>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</si>
  <si>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</si>
  <si>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</si>
  <si>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</si>
  <si>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</si>
  <si>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</si>
  <si>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</si>
  <si>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</si>
  <si>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</si>
  <si>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</si>
  <si>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</si>
  <si>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</si>
  <si>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</si>
  <si>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</si>
  <si>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</si>
  <si>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</si>
  <si>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</si>
  <si>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</si>
  <si>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</si>
  <si>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</si>
  <si>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</si>
  <si>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</si>
  <si>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</si>
  <si>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</si>
  <si>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</si>
  <si>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</si>
  <si>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</si>
  <si>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</si>
  <si>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</si>
  <si>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</si>
  <si>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</si>
  <si>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</si>
  <si>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</si>
  <si>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</si>
  <si>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</si>
  <si>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</si>
  <si>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</si>
  <si>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</si>
  <si>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</si>
  <si>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</si>
  <si>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</si>
  <si>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</si>
  <si>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</si>
  <si>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</si>
  <si>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</si>
  <si>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</si>
  <si>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</si>
  <si>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</si>
  <si>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</si>
  <si>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</si>
  <si>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</si>
  <si>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</si>
  <si>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</si>
  <si>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</si>
  <si>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</si>
  <si>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</si>
  <si>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</si>
  <si>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</si>
  <si>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</si>
  <si>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</si>
  <si>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</si>
  <si>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</si>
  <si>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</si>
  <si>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</si>
  <si>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</si>
  <si>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</si>
  <si>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</si>
  <si>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</si>
  <si>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</si>
  <si>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</si>
  <si>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</si>
  <si>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</si>
  <si>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</si>
  <si>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</si>
  <si>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</si>
  <si>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</si>
  <si>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</si>
  <si>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</si>
  <si>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</si>
  <si>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</si>
  <si>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</si>
  <si>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</si>
  <si>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</si>
  <si>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</si>
  <si>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</si>
  <si>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</si>
  <si>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</si>
  <si>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</si>
  <si>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</si>
  <si>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</si>
  <si>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</si>
  <si>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</si>
  <si>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</si>
  <si>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</si>
  <si>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</si>
  <si>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</si>
  <si>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</si>
  <si>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</si>
  <si>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</si>
  <si>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</si>
  <si>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</si>
  <si>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</si>
  <si>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</si>
  <si>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</si>
  <si>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</si>
  <si>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</si>
  <si>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</si>
  <si>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</si>
  <si>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</si>
  <si>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</si>
  <si>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</si>
  <si>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</si>
  <si>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</si>
  <si>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</si>
  <si>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</si>
  <si>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</si>
  <si>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</si>
  <si>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</si>
  <si>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</si>
  <si>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</si>
  <si>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</si>
  <si>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</si>
  <si>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</si>
  <si>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</si>
  <si>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</si>
  <si>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</si>
  <si>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</si>
  <si>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</si>
  <si>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</si>
  <si>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</si>
  <si>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</si>
  <si>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</si>
  <si>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</si>
  <si>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</si>
  <si>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</si>
  <si>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</si>
  <si>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</si>
  <si>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</si>
  <si>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</si>
  <si>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</si>
  <si>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</si>
  <si>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</si>
  <si>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</si>
  <si>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</si>
  <si>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</si>
  <si>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</si>
  <si>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</si>
  <si>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</si>
  <si>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</si>
  <si>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</si>
  <si>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</si>
  <si>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</si>
  <si>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</si>
  <si>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</si>
  <si>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</si>
  <si>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</si>
  <si>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</si>
  <si>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</si>
  <si>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</si>
  <si>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</si>
  <si>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</si>
  <si>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</si>
  <si>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</si>
  <si>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</si>
  <si>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</si>
  <si>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</si>
  <si>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</si>
  <si>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</si>
  <si>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</si>
  <si>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</si>
  <si>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</si>
  <si>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</si>
  <si>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</si>
  <si>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</si>
  <si>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</si>
  <si>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</si>
  <si>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</si>
  <si>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</si>
  <si>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</si>
  <si>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</si>
  <si>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</si>
  <si>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</si>
  <si>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</si>
  <si>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</si>
  <si>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</si>
  <si>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</si>
  <si>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</si>
  <si>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</si>
  <si>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</si>
  <si>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</si>
  <si>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</si>
  <si>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</si>
  <si>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</si>
  <si>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</si>
  <si>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</si>
  <si>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</si>
  <si>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</si>
  <si>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</si>
  <si>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</si>
  <si>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</si>
  <si>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</si>
  <si>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</si>
  <si>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</si>
  <si>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</si>
  <si>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</si>
  <si>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</si>
  <si>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</si>
  <si>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</si>
  <si>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</si>
  <si>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</si>
  <si>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</si>
  <si>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</si>
  <si>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</si>
  <si>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</si>
  <si>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</si>
  <si>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</si>
  <si>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</si>
  <si>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</si>
  <si>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</si>
  <si>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</si>
  <si>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</si>
  <si>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</si>
  <si>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</si>
  <si>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</si>
  <si>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</si>
  <si>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</si>
  <si>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</si>
  <si>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</si>
  <si>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</si>
  <si>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</si>
  <si>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</si>
  <si>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</si>
  <si>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</si>
  <si>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</si>
  <si>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</si>
  <si>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</si>
  <si>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</si>
  <si>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</si>
  <si>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</si>
  <si>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</si>
  <si>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</si>
  <si>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</si>
  <si>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</si>
  <si>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</si>
  <si>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</si>
  <si>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</si>
  <si>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</si>
  <si>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</si>
  <si>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</si>
  <si>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</si>
  <si>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</si>
  <si>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</si>
  <si>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</si>
  <si>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</si>
  <si>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</si>
  <si>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</si>
  <si>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</si>
  <si>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</si>
  <si>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</si>
  <si>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</si>
  <si>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</si>
  <si>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</si>
  <si>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</si>
  <si>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</si>
  <si>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</si>
  <si>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</si>
  <si>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</si>
  <si>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</si>
  <si>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</si>
  <si>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</si>
  <si>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</si>
  <si>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</si>
  <si>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</si>
  <si>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</si>
  <si>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</si>
  <si>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</si>
  <si>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</si>
  <si>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</si>
  <si>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</si>
  <si>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</si>
  <si>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</si>
  <si>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</si>
  <si>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</si>
  <si>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</si>
  <si>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</si>
  <si>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</si>
  <si>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</si>
  <si>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</si>
  <si>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</si>
  <si>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</si>
  <si>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</si>
  <si>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</si>
  <si>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</si>
  <si>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</si>
  <si>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</si>
  <si>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</si>
  <si>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</si>
  <si>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</si>
  <si>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</si>
  <si>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</si>
  <si>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</si>
  <si>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</si>
  <si>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</si>
  <si>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</si>
  <si>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</si>
  <si>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</si>
  <si>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</si>
  <si>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</si>
  <si>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</si>
  <si>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</si>
  <si>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</si>
  <si>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</si>
  <si>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</si>
  <si>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</si>
  <si>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</si>
  <si>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</si>
  <si>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</si>
  <si>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</si>
  <si>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</si>
  <si>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</si>
  <si>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</si>
  <si>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</si>
  <si>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</si>
  <si>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</si>
  <si>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</si>
  <si>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</si>
  <si>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</si>
  <si>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</si>
  <si>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</si>
  <si>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</si>
  <si>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</si>
  <si>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</si>
  <si>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</si>
  <si>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</si>
  <si>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</si>
  <si>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</si>
  <si>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</si>
  <si>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</si>
  <si>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</si>
  <si>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</si>
  <si>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</si>
  <si>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</si>
  <si>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</si>
  <si>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</si>
  <si>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</si>
  <si>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</si>
  <si>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</si>
  <si>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</si>
  <si>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</si>
  <si>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</si>
  <si>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</si>
  <si>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</si>
  <si>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</si>
  <si>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</si>
  <si>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</si>
  <si>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</si>
  <si>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</si>
  <si>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</si>
  <si>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</si>
  <si>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</si>
  <si>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</si>
  <si>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</si>
  <si>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</si>
  <si>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</si>
  <si>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</si>
  <si>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</si>
  <si>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</si>
  <si>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</si>
  <si>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</si>
  <si>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</si>
  <si>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</si>
  <si>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</si>
  <si>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</si>
  <si>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</si>
  <si>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</si>
  <si>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</si>
  <si>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</si>
  <si>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</si>
  <si>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</si>
  <si>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</si>
  <si>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</si>
  <si>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</si>
  <si>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</si>
  <si>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</si>
  <si>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</si>
  <si>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</si>
  <si>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</si>
  <si>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</si>
  <si>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</si>
  <si>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</si>
  <si>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</si>
  <si>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</si>
  <si>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</si>
  <si>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</si>
  <si>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</si>
  <si>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</si>
  <si>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</si>
  <si>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</si>
  <si>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</si>
  <si>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</si>
  <si>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</si>
  <si>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</si>
  <si>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</si>
  <si>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</si>
  <si>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</si>
  <si>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</si>
  <si>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</si>
  <si>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</si>
  <si>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</si>
  <si>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</si>
  <si>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</si>
  <si>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</si>
  <si>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</si>
  <si>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</si>
  <si>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</si>
  <si>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</si>
  <si>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</si>
  <si>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</si>
  <si>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</si>
  <si>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</si>
  <si>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</si>
  <si>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</si>
  <si>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</si>
  <si>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</si>
  <si>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</si>
  <si>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</si>
  <si>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</si>
  <si>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</si>
  <si>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</si>
  <si>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</si>
  <si>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</si>
  <si>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</si>
  <si>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</si>
  <si>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</si>
  <si>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</si>
  <si>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</si>
  <si>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</si>
  <si>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</si>
  <si>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</si>
  <si>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</si>
  <si>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</si>
  <si>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</si>
  <si>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</si>
  <si>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</si>
  <si>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</si>
  <si>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</si>
  <si>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</si>
  <si>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</si>
  <si>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</si>
  <si>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</si>
  <si>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</si>
  <si>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</si>
  <si>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</si>
  <si>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</si>
  <si>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</si>
  <si>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</si>
  <si>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</si>
  <si>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</si>
  <si>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</si>
  <si>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</si>
  <si>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</si>
  <si>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</si>
  <si>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</si>
  <si>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</si>
  <si>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</si>
  <si>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</si>
  <si>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</si>
  <si>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</si>
  <si>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</si>
  <si>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</si>
  <si>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</si>
  <si>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</si>
  <si>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</si>
  <si>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</si>
  <si>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</si>
  <si>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</si>
  <si>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</si>
  <si>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</si>
  <si>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</si>
  <si>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</si>
  <si>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</si>
  <si>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</si>
  <si>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</si>
  <si>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</si>
  <si>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</si>
  <si>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</si>
  <si>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</si>
  <si>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</si>
  <si>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</si>
  <si>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</si>
  <si>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</si>
  <si>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</si>
  <si>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</si>
  <si>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</si>
  <si>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</si>
  <si>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</si>
  <si>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</si>
  <si>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</si>
  <si>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</si>
  <si>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</si>
  <si>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</si>
  <si>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</si>
  <si>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</si>
  <si>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</si>
  <si>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</si>
  <si>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</si>
  <si>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</si>
  <si>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</si>
  <si>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</si>
  <si>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</si>
  <si>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</si>
  <si>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</si>
  <si>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</si>
  <si>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</si>
  <si>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</si>
  <si>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</si>
  <si>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</si>
  <si>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</si>
  <si>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</si>
  <si>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</si>
  <si>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</si>
  <si>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</si>
  <si>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</si>
  <si>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</si>
  <si>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</si>
  <si>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</si>
  <si>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</si>
  <si>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</si>
  <si>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</si>
  <si>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</si>
  <si>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</si>
  <si>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</si>
  <si>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</si>
  <si>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</si>
  <si>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</si>
  <si>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</si>
  <si>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</si>
  <si>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</si>
  <si>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</si>
  <si>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</si>
  <si>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</si>
  <si>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</si>
  <si>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</si>
  <si>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</si>
  <si>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</si>
  <si>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</si>
  <si>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</si>
  <si>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</si>
  <si>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</si>
  <si>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</si>
  <si>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</si>
  <si>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</si>
  <si>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</si>
  <si>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</si>
  <si>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</si>
  <si>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</si>
  <si>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</si>
  <si>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</si>
  <si>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</si>
  <si>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</si>
  <si>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</si>
  <si>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</si>
  <si>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</si>
  <si>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</si>
  <si>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</si>
  <si>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</si>
  <si>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</si>
  <si>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</si>
  <si>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</si>
  <si>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</si>
  <si>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</si>
  <si>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</si>
  <si>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</si>
  <si>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</si>
  <si>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</si>
  <si>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</si>
  <si>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</si>
  <si>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</si>
  <si>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</si>
  <si>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</si>
  <si>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</si>
  <si>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</si>
  <si>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</si>
  <si>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</si>
  <si>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</si>
  <si>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</si>
  <si>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</si>
  <si>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</si>
  <si>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</si>
  <si>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</si>
  <si>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</si>
  <si>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</si>
  <si>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</si>
  <si>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</si>
  <si>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</si>
  <si>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</si>
  <si>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</si>
  <si>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</si>
  <si>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</si>
  <si>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</si>
  <si>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</si>
  <si>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</si>
  <si>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</si>
  <si>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</si>
  <si>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</si>
  <si>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</si>
  <si>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</si>
  <si>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</si>
  <si>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</si>
  <si>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</si>
  <si>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</si>
  <si>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</si>
  <si>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</si>
  <si>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</si>
  <si>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</si>
  <si>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</si>
  <si>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</si>
  <si>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</si>
  <si>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</si>
  <si>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</si>
  <si>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</si>
  <si>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</si>
  <si>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</si>
  <si>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</si>
  <si>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</si>
  <si>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</si>
  <si>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</si>
  <si>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</si>
  <si>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</si>
  <si>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</si>
  <si>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</si>
  <si>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</si>
  <si>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</si>
  <si>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</si>
  <si>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</si>
  <si>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</si>
  <si>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</si>
  <si>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</si>
  <si>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</si>
  <si>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</si>
  <si>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</si>
  <si>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</si>
  <si>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</si>
  <si>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</si>
  <si>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</si>
  <si>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</si>
  <si>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</si>
  <si>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</si>
  <si>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</si>
  <si>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</si>
  <si>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</si>
  <si>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</si>
  <si>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</si>
  <si>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</si>
  <si>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</si>
  <si>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</si>
  <si>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</si>
  <si>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</si>
  <si>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</si>
  <si>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</si>
  <si>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</si>
  <si>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</si>
  <si>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</si>
  <si>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</si>
  <si>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</si>
  <si>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</si>
  <si>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</si>
  <si>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</si>
  <si>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</si>
  <si>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</si>
  <si>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</si>
  <si>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</si>
  <si>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</si>
  <si>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</si>
  <si>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</si>
  <si>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</si>
  <si>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</si>
  <si>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</si>
  <si>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</si>
  <si>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</si>
  <si>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</si>
  <si>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</si>
  <si>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</si>
  <si>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</si>
  <si>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</si>
  <si>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</si>
  <si>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</si>
  <si>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</si>
  <si>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</si>
  <si>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</si>
  <si>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</si>
  <si>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</si>
  <si>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</si>
  <si>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</si>
  <si>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</si>
  <si>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</si>
  <si>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</si>
  <si>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</si>
  <si>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</si>
  <si>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</si>
  <si>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</si>
  <si>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</si>
  <si>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</si>
  <si>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</si>
  <si>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</si>
  <si>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</si>
  <si>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</si>
  <si>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</si>
  <si>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</si>
  <si>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</si>
  <si>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</si>
  <si>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</si>
  <si>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</si>
  <si>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</si>
  <si>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</si>
  <si>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</si>
  <si>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</si>
  <si>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</si>
  <si>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</si>
  <si>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</si>
  <si>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</si>
  <si>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</si>
  <si>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</si>
  <si>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</si>
  <si>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</si>
  <si>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</si>
  <si>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</si>
  <si>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</si>
  <si>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</si>
  <si>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</si>
  <si>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</si>
  <si>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</si>
  <si>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</si>
  <si>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</si>
  <si>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</si>
  <si>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</si>
  <si>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</si>
  <si>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</si>
  <si>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</si>
  <si>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</si>
  <si>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</si>
  <si>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</si>
  <si>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</si>
  <si>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</si>
  <si>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</si>
  <si>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</si>
  <si>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</si>
  <si>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</si>
  <si>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</si>
  <si>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</si>
  <si>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</si>
  <si>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</si>
  <si>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</si>
  <si>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</si>
  <si>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</si>
  <si>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</si>
  <si>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</si>
  <si>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</si>
  <si>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</si>
  <si>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</si>
  <si>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</si>
  <si>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</si>
  <si>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</si>
  <si>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</si>
  <si>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</si>
  <si>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</si>
  <si>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</si>
  <si>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</si>
  <si>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</si>
  <si>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</si>
  <si>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</si>
  <si>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</si>
  <si>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</si>
  <si>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</si>
  <si>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</si>
  <si>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</si>
  <si>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</si>
  <si>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</si>
  <si>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</si>
  <si>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</si>
  <si>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</si>
  <si>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</si>
  <si>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</si>
  <si>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</si>
  <si>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</si>
  <si>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</si>
  <si>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</si>
  <si>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</si>
  <si>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</si>
  <si>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</si>
  <si>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</si>
  <si>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</si>
  <si>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</si>
  <si>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</si>
  <si>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</si>
  <si>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</si>
  <si>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</si>
  <si>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</si>
  <si>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</si>
  <si>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</si>
  <si>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</si>
  <si>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</si>
  <si>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</si>
  <si>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</si>
  <si>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</si>
  <si>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</si>
  <si>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</si>
  <si>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</si>
  <si>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</si>
  <si>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</si>
  <si>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</si>
  <si>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</si>
  <si>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</si>
  <si>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</si>
  <si>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</si>
  <si>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</si>
  <si>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</si>
  <si>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</si>
  <si>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</si>
  <si>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</si>
  <si>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</si>
  <si>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</si>
  <si>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</si>
  <si>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</si>
  <si>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</si>
  <si>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</si>
  <si>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</si>
  <si>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</si>
  <si>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</si>
  <si>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</si>
  <si>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</si>
  <si>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</si>
  <si>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</si>
  <si>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</si>
  <si>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</si>
  <si>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</si>
  <si>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</si>
  <si>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</si>
  <si>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</si>
  <si>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</si>
  <si>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</si>
  <si>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</si>
  <si>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</si>
  <si>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</si>
  <si>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</si>
  <si>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</si>
  <si>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</si>
  <si>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</si>
  <si>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</si>
  <si>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</si>
  <si>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</si>
  <si>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</si>
  <si>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</si>
  <si>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</si>
  <si>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</si>
  <si>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</si>
  <si>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</si>
  <si>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</si>
  <si>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</si>
  <si>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</si>
  <si>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</si>
  <si>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</si>
  <si>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</si>
  <si>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</si>
  <si>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</si>
  <si>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</si>
  <si>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</si>
  <si>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</si>
  <si>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</si>
  <si>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</si>
  <si>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</si>
  <si>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</si>
  <si>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</si>
  <si>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</si>
  <si>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</si>
  <si>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</si>
  <si>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</si>
  <si>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</si>
  <si>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</si>
  <si>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</si>
  <si>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</si>
  <si>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</si>
  <si>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</si>
  <si>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</si>
  <si>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</si>
  <si>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</si>
  <si>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</si>
  <si>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</si>
  <si>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</si>
  <si>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</si>
  <si>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</si>
  <si>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</si>
  <si>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</si>
  <si>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</si>
  <si>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</si>
  <si>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</si>
  <si>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</si>
  <si>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</si>
  <si>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</si>
  <si>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</si>
  <si>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</si>
  <si>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</si>
  <si>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</si>
  <si>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</si>
  <si>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</si>
  <si>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</si>
  <si>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</si>
  <si>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</si>
  <si>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</si>
  <si>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</si>
  <si>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</si>
  <si>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</si>
  <si>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</si>
  <si>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</si>
  <si>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</si>
  <si>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</si>
  <si>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</si>
  <si>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</si>
  <si>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</si>
  <si>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</si>
  <si>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</si>
  <si>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</si>
  <si>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</si>
  <si>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</si>
  <si>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</si>
  <si>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</si>
  <si>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</si>
  <si>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</si>
  <si>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</si>
  <si>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</si>
  <si>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</si>
  <si>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</si>
  <si>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</si>
  <si>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</si>
  <si>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</si>
  <si>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</si>
  <si>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</si>
  <si>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</si>
  <si>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</si>
  <si>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</si>
  <si>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</si>
  <si>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</si>
  <si>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</si>
  <si>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</si>
  <si>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</si>
  <si>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</si>
  <si>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</si>
  <si>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</si>
  <si>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</si>
  <si>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</si>
  <si>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</si>
  <si>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</si>
  <si>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</si>
  <si>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</si>
  <si>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</si>
  <si>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</si>
  <si>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</si>
  <si>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</si>
  <si>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</si>
  <si>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</si>
  <si>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</si>
  <si>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</si>
  <si>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</si>
  <si>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</si>
  <si>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</si>
  <si>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</si>
  <si>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</si>
  <si>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</si>
  <si>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</si>
  <si>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</si>
  <si>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</si>
  <si>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</si>
  <si>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</si>
  <si>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</si>
  <si>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</si>
  <si>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</si>
  <si>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</si>
  <si>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</si>
  <si>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</si>
  <si>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</si>
  <si>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</si>
  <si>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</si>
  <si>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</si>
  <si>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</si>
  <si>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</si>
  <si>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</si>
  <si>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</si>
  <si>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</si>
  <si>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</si>
  <si>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</si>
  <si>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</si>
  <si>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</si>
  <si>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</si>
  <si>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</si>
  <si>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</si>
  <si>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</si>
  <si>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</si>
  <si>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</si>
  <si>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</si>
  <si>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</si>
  <si>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</si>
  <si>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</si>
  <si>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</si>
  <si>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</si>
  <si>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</si>
  <si>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</si>
  <si>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</si>
  <si>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</si>
  <si>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</si>
  <si>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</si>
  <si>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</si>
  <si>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</si>
  <si>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</si>
  <si>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</si>
  <si>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</si>
  <si>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</si>
  <si>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</si>
  <si>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</si>
  <si>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</si>
  <si>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</si>
  <si>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</si>
  <si>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</si>
  <si>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</si>
  <si>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</si>
  <si>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</si>
  <si>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</si>
  <si>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</si>
  <si>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</si>
  <si>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</si>
  <si>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</si>
  <si>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</si>
  <si>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</si>
  <si>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</si>
  <si>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</si>
  <si>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</si>
  <si>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</si>
  <si>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</si>
  <si>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</si>
  <si>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</si>
  <si>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</si>
  <si>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</si>
  <si>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</si>
  <si>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</si>
  <si>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</si>
  <si>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</si>
  <si>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</si>
  <si>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</si>
  <si>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</si>
  <si>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</si>
  <si>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</si>
  <si>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</si>
  <si>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</si>
  <si>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</si>
  <si>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</si>
  <si>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</si>
  <si>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</si>
  <si>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</si>
  <si>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</si>
  <si>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</si>
  <si>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</si>
  <si>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</si>
  <si>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</si>
  <si>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</si>
  <si>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</si>
  <si>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</si>
  <si>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</si>
  <si>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</si>
  <si>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</si>
  <si>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</si>
  <si>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</si>
  <si>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</si>
  <si>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</si>
  <si>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</si>
  <si>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</si>
  <si>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</si>
  <si>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</si>
  <si>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</si>
  <si>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</si>
  <si>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</si>
  <si>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</si>
  <si>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</si>
  <si>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</si>
  <si>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</si>
  <si>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</si>
  <si>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</si>
  <si>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</si>
  <si>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</si>
  <si>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</si>
  <si>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</si>
  <si>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</si>
  <si>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</si>
  <si>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</si>
  <si>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</si>
  <si>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</si>
  <si>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</si>
  <si>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</si>
  <si>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</si>
  <si>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</si>
  <si>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</si>
  <si>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</si>
  <si>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</si>
  <si>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</si>
  <si>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</si>
  <si>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</si>
  <si>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</si>
  <si>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</si>
  <si>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</si>
  <si>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</si>
  <si>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</si>
  <si>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</si>
  <si>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</si>
  <si>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</si>
  <si>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</si>
  <si>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</si>
  <si>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</si>
  <si>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</si>
  <si>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</si>
  <si>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</si>
  <si>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</si>
  <si>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</si>
  <si>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</si>
  <si>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</si>
  <si>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</si>
  <si>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</si>
  <si>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</si>
  <si>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</si>
  <si>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</si>
  <si>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</si>
  <si>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</si>
  <si>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</si>
  <si>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</si>
  <si>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</si>
  <si>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</si>
  <si>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</si>
  <si>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</si>
  <si>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</si>
  <si>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</si>
  <si>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</si>
  <si>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</si>
  <si>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</si>
  <si>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</si>
  <si>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</si>
  <si>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</si>
  <si>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</si>
  <si>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</si>
  <si>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</si>
  <si>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</si>
  <si>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</si>
  <si>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</si>
  <si>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</si>
  <si>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</si>
  <si>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</si>
  <si>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</si>
  <si>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</si>
  <si>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</si>
  <si>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</si>
  <si>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</si>
  <si>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</si>
  <si>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</si>
  <si>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</si>
  <si>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</si>
  <si>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</si>
  <si>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</si>
  <si>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</si>
  <si>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</si>
  <si>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</si>
  <si>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</si>
  <si>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</si>
  <si>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</si>
  <si>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</si>
  <si>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</si>
  <si>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</si>
  <si>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</si>
  <si>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</si>
  <si>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</si>
  <si>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</si>
  <si>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</si>
  <si>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</si>
  <si>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</si>
  <si>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</si>
  <si>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</si>
  <si>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</si>
  <si>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</si>
  <si>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</si>
  <si>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</si>
  <si>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</si>
  <si>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</si>
  <si>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</si>
  <si>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</si>
  <si>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</si>
  <si>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</si>
  <si>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</si>
  <si>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</si>
  <si>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</si>
  <si>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</si>
  <si>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</si>
  <si>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</si>
  <si>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</si>
  <si>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</si>
  <si>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</si>
  <si>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</si>
  <si>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</si>
  <si>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</si>
  <si>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</si>
  <si>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</si>
  <si>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</si>
  <si>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</si>
  <si>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</si>
  <si>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</si>
  <si>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</si>
  <si>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</si>
  <si>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</si>
  <si>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</si>
  <si>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</si>
  <si>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</si>
  <si>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</si>
  <si>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</si>
  <si>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</si>
  <si>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</si>
  <si>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</si>
  <si>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</si>
  <si>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</si>
  <si>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</si>
  <si>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</si>
  <si>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</si>
  <si>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</si>
  <si>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</si>
  <si>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</si>
  <si>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</si>
  <si>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</si>
  <si>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</si>
  <si>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</si>
  <si>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</si>
  <si>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</si>
  <si>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</si>
  <si>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</si>
  <si>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</si>
  <si>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</si>
  <si>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</si>
  <si>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</si>
  <si>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</si>
  <si>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</si>
  <si>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</si>
  <si>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</si>
  <si>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</si>
  <si>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</si>
  <si>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</si>
  <si>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</si>
  <si>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</si>
  <si>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</si>
  <si>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</si>
  <si>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</si>
  <si>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</si>
  <si>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</si>
  <si>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</si>
  <si>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</si>
  <si>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</si>
  <si>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</si>
  <si>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</si>
  <si>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</si>
  <si>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</si>
  <si>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</si>
  <si>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</si>
  <si>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</si>
  <si>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</si>
  <si>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</si>
  <si>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</si>
  <si>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</si>
  <si>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</si>
  <si>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</si>
  <si>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</si>
  <si>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</si>
  <si>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</si>
  <si>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</si>
  <si>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</si>
  <si>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</si>
  <si>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</si>
  <si>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</si>
  <si>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</si>
  <si>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</si>
  <si>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</si>
  <si>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</si>
  <si>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</si>
  <si>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</si>
  <si>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</si>
  <si>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</si>
  <si>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</si>
  <si>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</si>
  <si>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</si>
  <si>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</si>
  <si>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</si>
  <si>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</si>
  <si>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</si>
  <si>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</si>
  <si>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</si>
  <si>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</si>
  <si>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</si>
  <si>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</si>
  <si>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</si>
  <si>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</si>
  <si>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</si>
  <si>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</si>
  <si>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</si>
  <si>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</si>
  <si>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</si>
  <si>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</si>
  <si>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</si>
  <si>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</si>
  <si>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</si>
  <si>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</si>
  <si>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</si>
  <si>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</si>
  <si>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</si>
  <si>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</si>
  <si>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</si>
  <si>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</si>
  <si>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</si>
  <si>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</si>
  <si>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</si>
  <si>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</si>
  <si>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</si>
  <si>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</si>
  <si>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</si>
  <si>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</si>
  <si>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</si>
  <si>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</si>
  <si>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</si>
  <si>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</si>
  <si>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</si>
  <si>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</si>
  <si>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</si>
  <si>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</si>
  <si>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</si>
  <si>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</si>
  <si>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</si>
  <si>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</si>
  <si>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</si>
  <si>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</si>
  <si>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</si>
  <si>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</si>
  <si>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</si>
  <si>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</si>
  <si>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</si>
  <si>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</si>
  <si>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</si>
  <si>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</si>
  <si>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</si>
  <si>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</si>
  <si>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</si>
  <si>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</si>
  <si>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</si>
  <si>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</si>
  <si>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</si>
  <si>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</si>
  <si>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</si>
  <si>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</si>
  <si>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</si>
  <si>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</si>
  <si>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</si>
  <si>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</si>
  <si>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</si>
  <si>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</si>
  <si>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</si>
  <si>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</si>
  <si>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</si>
  <si>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</si>
  <si>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</si>
  <si>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</si>
  <si>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</si>
  <si>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</si>
  <si>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</si>
  <si>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</si>
  <si>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</si>
  <si>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</si>
  <si>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</si>
  <si>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</si>
  <si>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</si>
  <si>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</si>
  <si>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</si>
  <si>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</si>
  <si>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</si>
  <si>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</si>
  <si>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</si>
  <si>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</si>
  <si>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</si>
  <si>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</si>
  <si>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</si>
  <si>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</si>
  <si>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</si>
  <si>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</si>
  <si>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</si>
  <si>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</si>
  <si>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</si>
  <si>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</si>
  <si>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</si>
  <si>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</si>
  <si>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</si>
  <si>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</si>
  <si>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</si>
  <si>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</si>
  <si>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</si>
  <si>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</si>
  <si>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</si>
  <si>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</si>
  <si>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</si>
  <si>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</si>
  <si>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</si>
  <si>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</si>
  <si>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</si>
  <si>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</si>
  <si>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</si>
  <si>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</si>
  <si>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</si>
  <si>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</si>
  <si>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</si>
  <si>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</si>
  <si>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</si>
  <si>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</si>
  <si>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</si>
  <si>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</si>
  <si>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</si>
  <si>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</si>
  <si>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</si>
  <si>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</si>
  <si>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</si>
  <si>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</si>
  <si>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</si>
  <si>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</si>
  <si>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</si>
  <si>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</si>
  <si>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</si>
  <si>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</si>
  <si>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</si>
  <si>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</si>
  <si>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</si>
  <si>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</si>
  <si>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</si>
  <si>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</si>
  <si>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</si>
  <si>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</si>
  <si>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</si>
  <si>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</si>
  <si>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</si>
  <si>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</si>
  <si>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</si>
  <si>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</si>
  <si>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</si>
  <si>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</si>
  <si>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</si>
  <si>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</si>
  <si>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</si>
  <si>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</si>
  <si>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</si>
  <si>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</si>
  <si>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</si>
  <si>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</si>
  <si>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</si>
  <si>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</si>
  <si>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</si>
  <si>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</si>
  <si>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</si>
  <si>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</si>
  <si>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</si>
  <si>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</si>
  <si>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</si>
  <si>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</si>
  <si>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</si>
  <si>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</si>
  <si>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</si>
  <si>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</si>
  <si>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</si>
  <si>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</si>
  <si>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</si>
  <si>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</si>
  <si>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</si>
  <si>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</si>
  <si>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</si>
  <si>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</si>
  <si>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</si>
  <si>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</si>
  <si>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</si>
  <si>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</si>
  <si>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</si>
  <si>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</si>
  <si>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</si>
  <si>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</si>
  <si>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</si>
  <si>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</si>
  <si>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</si>
  <si>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</si>
  <si>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</si>
  <si>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</si>
  <si>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</si>
  <si>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</si>
  <si>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</si>
  <si>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</si>
  <si>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</si>
  <si>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</si>
  <si>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</si>
  <si>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</si>
  <si>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</si>
  <si>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</si>
  <si>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</si>
  <si>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</si>
  <si>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</si>
  <si>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</si>
  <si>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</si>
  <si>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</si>
  <si>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</si>
  <si>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</si>
  <si>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</si>
  <si>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</si>
  <si>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</si>
  <si>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</si>
  <si>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</si>
  <si>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</si>
  <si>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</si>
  <si>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</si>
  <si>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</si>
  <si>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</si>
  <si>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</si>
  <si>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</si>
  <si>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</si>
  <si>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</si>
  <si>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</si>
  <si>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</si>
  <si>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</si>
  <si>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</si>
  <si>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</si>
  <si>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</si>
  <si>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</si>
  <si>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</si>
  <si>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</si>
  <si>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</si>
  <si>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</si>
  <si>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</si>
  <si>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</si>
  <si>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</si>
  <si>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</si>
  <si>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</si>
  <si>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</si>
  <si>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</si>
  <si>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</si>
  <si>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</si>
  <si>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</si>
  <si>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</si>
  <si>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</si>
  <si>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</si>
  <si>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</si>
  <si>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</si>
  <si>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</si>
  <si>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</si>
  <si>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</si>
  <si>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</si>
  <si>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</si>
  <si>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</si>
  <si>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</si>
  <si>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</si>
  <si>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</si>
  <si>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</si>
  <si>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</si>
  <si>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</si>
  <si>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</si>
  <si>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</si>
  <si>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</si>
  <si>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</si>
  <si>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</si>
  <si>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</si>
  <si>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</si>
  <si>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</si>
  <si>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</si>
  <si>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</si>
  <si>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</si>
  <si>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</si>
  <si>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</si>
  <si>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</si>
  <si>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</si>
  <si>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</si>
  <si>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</si>
  <si>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</si>
  <si>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</si>
  <si>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</si>
  <si>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</si>
  <si>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</si>
  <si>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</si>
  <si>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</si>
  <si>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</si>
  <si>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</si>
  <si>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</si>
  <si>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</si>
  <si>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</si>
  <si>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</si>
  <si>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</si>
  <si>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</si>
  <si>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</si>
  <si>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</si>
  <si>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</si>
  <si>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</si>
  <si>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</si>
  <si>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</si>
  <si>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</si>
  <si>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</si>
  <si>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</si>
  <si>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</si>
  <si>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</si>
  <si>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</si>
  <si>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</si>
  <si>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</si>
  <si>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</si>
  <si>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</si>
  <si>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</si>
  <si>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</si>
  <si>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</si>
  <si>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</si>
  <si>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</si>
  <si>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</si>
  <si>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</si>
  <si>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</si>
  <si>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</si>
  <si>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</si>
  <si>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</si>
  <si>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</si>
  <si>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</si>
  <si>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</si>
  <si>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</si>
  <si>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</si>
  <si>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</si>
  <si>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</si>
  <si>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</si>
  <si>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</si>
  <si>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</si>
  <si>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</si>
  <si>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</si>
  <si>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</si>
  <si>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</si>
  <si>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</si>
  <si>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</si>
  <si>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</si>
  <si>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</si>
  <si>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</si>
  <si>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</si>
  <si>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</si>
  <si>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</si>
  <si>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</si>
  <si>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</si>
  <si>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</si>
  <si>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</si>
  <si>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</si>
  <si>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</si>
  <si>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</si>
  <si>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</si>
  <si>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</si>
  <si>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</si>
  <si>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</si>
  <si>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</si>
  <si>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</si>
  <si>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</si>
  <si>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</si>
  <si>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</si>
  <si>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</si>
  <si>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</si>
  <si>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</si>
  <si>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</si>
  <si>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</si>
  <si>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</si>
  <si>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</si>
  <si>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</si>
  <si>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</si>
  <si>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</si>
  <si>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</si>
  <si>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</si>
  <si>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</si>
  <si>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</si>
  <si>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</si>
  <si>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</si>
  <si>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</si>
  <si>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</si>
  <si>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</si>
  <si>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</si>
  <si>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</si>
  <si>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</si>
  <si>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</si>
  <si>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</si>
  <si>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</si>
  <si>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</si>
  <si>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</si>
  <si>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</si>
  <si>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</si>
  <si>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</si>
  <si>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</si>
  <si>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</si>
  <si>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</si>
  <si>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</si>
  <si>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</si>
  <si>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</si>
  <si>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</si>
  <si>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</si>
  <si>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</si>
  <si>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</si>
  <si>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</si>
  <si>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</si>
  <si>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</si>
  <si>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</si>
  <si>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</si>
  <si>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</si>
  <si>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</si>
  <si>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</si>
  <si>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</si>
  <si>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</si>
  <si>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</si>
  <si>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</si>
  <si>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</si>
  <si>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</si>
  <si>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</si>
  <si>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</si>
  <si>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</si>
  <si>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</si>
  <si>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</si>
  <si>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</si>
  <si>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</si>
  <si>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</si>
  <si>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</si>
  <si>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</si>
  <si>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</si>
  <si>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</si>
  <si>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</si>
  <si>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</si>
  <si>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</si>
  <si>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</si>
  <si>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</si>
  <si>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</si>
  <si>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</si>
  <si>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</si>
  <si>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</si>
  <si>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</si>
  <si>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</si>
  <si>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</si>
  <si>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</si>
  <si>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</si>
  <si>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</si>
  <si>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</si>
  <si>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</si>
  <si>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</si>
  <si>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</si>
  <si>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</si>
  <si>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</si>
  <si>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</si>
  <si>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</si>
  <si>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</si>
  <si>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</si>
  <si>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</si>
  <si>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</si>
  <si>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</si>
  <si>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</si>
  <si>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</si>
  <si>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</si>
  <si>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</si>
  <si>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</si>
  <si>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</si>
  <si>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</si>
  <si>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</si>
  <si>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</si>
  <si>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</si>
  <si>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</si>
  <si>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</si>
  <si>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</si>
  <si>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</si>
  <si>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</si>
  <si>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</si>
  <si>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</si>
  <si>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</si>
  <si>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</si>
  <si>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</si>
  <si>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</si>
  <si>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</si>
  <si>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</si>
  <si>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</si>
  <si>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</si>
  <si>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</si>
  <si>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</si>
  <si>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</si>
  <si>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</si>
  <si>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</si>
  <si>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</si>
  <si>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</si>
  <si>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</si>
  <si>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</si>
  <si>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</si>
  <si>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</si>
  <si>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</si>
  <si>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</si>
  <si>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</si>
  <si>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</si>
  <si>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</si>
  <si>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</si>
  <si>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</si>
  <si>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</si>
  <si>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</si>
  <si>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</si>
  <si>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</si>
  <si>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</si>
  <si>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</si>
  <si>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</si>
  <si>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</si>
  <si>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</si>
  <si>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</si>
  <si>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</si>
  <si>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</si>
  <si>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</si>
  <si>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</si>
  <si>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</si>
  <si>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</si>
  <si>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</si>
  <si>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</si>
  <si>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</si>
  <si>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</si>
  <si>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</si>
  <si>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</si>
  <si>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</si>
  <si>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</si>
  <si>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</si>
  <si>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</si>
  <si>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</si>
  <si>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</si>
  <si>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</si>
  <si>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</si>
  <si>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</si>
  <si>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</si>
  <si>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</si>
  <si>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</si>
  <si>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</si>
  <si>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</si>
  <si>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</si>
  <si>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</si>
  <si>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</si>
  <si>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</si>
  <si>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</si>
  <si>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</si>
  <si>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</si>
  <si>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</si>
  <si>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</si>
  <si>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</si>
  <si>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</si>
  <si>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</si>
  <si>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</si>
  <si>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</si>
  <si>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</si>
  <si>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</si>
  <si>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</si>
  <si>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</si>
  <si>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</si>
  <si>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</si>
  <si>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</si>
  <si>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</si>
  <si>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</si>
  <si>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</si>
  <si>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</si>
  <si>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</si>
  <si>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</si>
  <si>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</si>
  <si>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</si>
  <si>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</si>
  <si>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</si>
  <si>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</si>
  <si>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</si>
  <si>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</si>
  <si>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</si>
  <si>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</si>
  <si>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</si>
  <si>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</si>
  <si>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</si>
  <si>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</si>
  <si>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</si>
  <si>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</si>
  <si>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</si>
  <si>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</si>
  <si>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</si>
  <si>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</si>
  <si>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</si>
  <si>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</si>
  <si>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</si>
  <si>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</si>
  <si>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</si>
  <si>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</si>
  <si>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</si>
  <si>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</si>
  <si>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</si>
  <si>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</si>
  <si>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</si>
  <si>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</si>
  <si>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</si>
  <si>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</si>
  <si>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</si>
  <si>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</si>
  <si>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</si>
  <si>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</si>
  <si>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</si>
  <si>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</si>
  <si>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</si>
  <si>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</si>
  <si>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</si>
  <si>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</si>
  <si>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</si>
  <si>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</si>
  <si>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</si>
  <si>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</si>
  <si>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</si>
  <si>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</si>
  <si>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</si>
  <si>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</si>
  <si>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</si>
  <si>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</si>
  <si>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</si>
  <si>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</si>
  <si>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</si>
  <si>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</si>
  <si>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</si>
  <si>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</si>
  <si>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</si>
  <si>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</si>
  <si>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</si>
  <si>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</si>
  <si>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</si>
  <si>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</si>
  <si>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</si>
  <si>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</si>
  <si>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</si>
  <si>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</si>
  <si>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</si>
  <si>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</si>
  <si>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</si>
  <si>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</si>
  <si>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</si>
  <si>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</si>
  <si>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</si>
  <si>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</si>
  <si>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</si>
  <si>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</si>
  <si>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</si>
  <si>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</si>
  <si>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</si>
  <si>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</si>
  <si>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</si>
  <si>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</si>
  <si>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</si>
  <si>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</si>
  <si>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</si>
  <si>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</si>
  <si>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</si>
  <si>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</si>
  <si>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</si>
  <si>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</si>
  <si>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</si>
  <si>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</si>
  <si>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</si>
  <si>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</si>
  <si>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</si>
  <si>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</si>
  <si>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</si>
  <si>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</si>
  <si>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</si>
  <si>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</si>
  <si>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</si>
  <si>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</si>
  <si>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</si>
  <si>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</si>
  <si>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</si>
  <si>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</si>
  <si>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</si>
  <si>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</si>
  <si>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</si>
  <si>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</si>
  <si>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</si>
  <si>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</si>
  <si>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</si>
  <si>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</si>
  <si>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</si>
  <si>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</si>
  <si>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</si>
  <si>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</si>
  <si>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</si>
  <si>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</si>
  <si>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</si>
  <si>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</si>
  <si>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</si>
  <si>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</si>
  <si>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</si>
  <si>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</si>
  <si>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</si>
  <si>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</si>
  <si>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</si>
  <si>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</si>
  <si>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</si>
  <si>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</si>
  <si>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</si>
  <si>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</si>
  <si>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</si>
  <si>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</si>
  <si>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</si>
  <si>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</si>
  <si>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</si>
  <si>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</si>
  <si>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</si>
  <si>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</si>
  <si>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</si>
  <si>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</si>
  <si>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</si>
  <si>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</si>
  <si>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</si>
  <si>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</si>
  <si>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</si>
  <si>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</si>
  <si>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</si>
  <si>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</si>
  <si>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</si>
  <si>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</si>
  <si>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</si>
  <si>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</si>
  <si>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</si>
  <si>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</si>
  <si>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</si>
  <si>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</si>
  <si>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</si>
  <si>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</si>
  <si>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</si>
  <si>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</si>
  <si>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</si>
  <si>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</si>
  <si>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</si>
  <si>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</si>
  <si>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</si>
  <si>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</si>
  <si>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</si>
  <si>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</si>
  <si>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</si>
  <si>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</si>
  <si>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</si>
  <si>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</si>
  <si>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</si>
  <si>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</si>
  <si>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</si>
  <si>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</si>
  <si>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</si>
  <si>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</si>
  <si>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</si>
  <si>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</si>
  <si>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</si>
  <si>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</si>
  <si>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</si>
  <si>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</si>
  <si>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</si>
  <si>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</si>
  <si>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</si>
  <si>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</si>
  <si>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</si>
  <si>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</si>
  <si>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</si>
  <si>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</si>
  <si>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</si>
  <si>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</si>
  <si>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</si>
  <si>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</si>
  <si>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</si>
  <si>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</si>
  <si>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</si>
  <si>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</si>
  <si>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</si>
  <si>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</si>
  <si>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</si>
  <si>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</si>
  <si>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</si>
  <si>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</si>
  <si>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</si>
  <si>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</si>
  <si>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</si>
  <si>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</si>
  <si>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</si>
  <si>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</si>
  <si>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</si>
  <si>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</si>
  <si>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</si>
  <si>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</si>
  <si>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</si>
  <si>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</si>
  <si>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</si>
  <si>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</si>
  <si>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</si>
  <si>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</si>
  <si>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</si>
  <si>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</si>
  <si>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</si>
  <si>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</si>
  <si>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</si>
  <si>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</si>
  <si>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</si>
  <si>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</si>
  <si>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</si>
  <si>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</si>
  <si>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</si>
  <si>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</si>
  <si>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</si>
  <si>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</si>
  <si>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</si>
  <si>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</si>
  <si>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</si>
  <si>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</si>
  <si>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</si>
  <si>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</si>
  <si>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</si>
  <si>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</si>
  <si>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</si>
  <si>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</si>
  <si>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</si>
  <si>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</si>
  <si>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</si>
  <si>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</si>
  <si>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</si>
  <si>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</si>
  <si>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</si>
  <si>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</si>
  <si>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</si>
  <si>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</si>
  <si>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</si>
  <si>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</si>
  <si>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</si>
  <si>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</si>
  <si>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</si>
  <si>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</si>
  <si>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</si>
  <si>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</si>
  <si>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</si>
  <si>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</si>
  <si>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</si>
  <si>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</si>
  <si>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</si>
  <si>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</si>
  <si>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</si>
  <si>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</si>
  <si>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</si>
  <si>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</si>
  <si>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</si>
  <si>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</si>
  <si>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</si>
  <si>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</si>
  <si>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</si>
  <si>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</si>
  <si>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</si>
  <si>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</si>
  <si>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</si>
  <si>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</si>
  <si>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</si>
  <si>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</si>
  <si>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</si>
  <si>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</si>
  <si>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</si>
  <si>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</si>
  <si>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</si>
  <si>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</si>
  <si>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</si>
  <si>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</si>
  <si>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</si>
  <si>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</si>
  <si>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</si>
  <si>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</si>
  <si>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</si>
  <si>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</si>
  <si>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</si>
  <si>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</si>
  <si>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</si>
  <si>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</si>
  <si>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</si>
  <si>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</si>
  <si>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</si>
  <si>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</si>
  <si>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</si>
  <si>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</si>
  <si>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</si>
  <si>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</si>
  <si>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</si>
  <si>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</si>
  <si>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</si>
  <si>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</si>
  <si>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</si>
  <si>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</si>
  <si>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</si>
  <si>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</si>
  <si>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</si>
  <si>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</si>
  <si>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</si>
  <si>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</si>
  <si>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</si>
  <si>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</si>
  <si>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</si>
  <si>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</si>
  <si>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</si>
  <si>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</si>
  <si>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</si>
  <si>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</si>
  <si>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</si>
  <si>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</si>
  <si>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</si>
  <si>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</si>
  <si>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</si>
  <si>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</si>
  <si>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</si>
  <si>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</si>
  <si>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</si>
  <si>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</si>
  <si>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</si>
  <si>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</si>
  <si>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</si>
  <si>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</si>
  <si>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</si>
  <si>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</si>
  <si>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</si>
  <si>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</si>
  <si>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</si>
  <si>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</si>
  <si>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</si>
  <si>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</si>
  <si>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</si>
  <si>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</si>
  <si>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</si>
  <si>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</si>
  <si>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</si>
  <si>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</si>
  <si>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</si>
  <si>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</si>
  <si>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</si>
  <si>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</si>
  <si>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</si>
  <si>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</si>
  <si>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</si>
  <si>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</si>
  <si>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</si>
  <si>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</si>
  <si>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</si>
  <si>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</si>
  <si>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</si>
  <si>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</si>
  <si>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</si>
  <si>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</si>
  <si>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</si>
  <si>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</si>
  <si>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</si>
  <si>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</si>
  <si>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</si>
  <si>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</si>
  <si>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</si>
  <si>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</si>
  <si>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</si>
  <si>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</si>
  <si>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</si>
  <si>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</si>
  <si>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</si>
  <si>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</si>
  <si>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</si>
  <si>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</si>
  <si>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</si>
  <si>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</si>
  <si>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</si>
  <si>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</si>
  <si>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</si>
  <si>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</si>
  <si>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</si>
  <si>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</si>
  <si>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</si>
  <si>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</si>
  <si>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</si>
  <si>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</si>
  <si>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</si>
  <si>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</si>
  <si>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</si>
  <si>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</si>
  <si>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</si>
  <si>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</si>
  <si>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</si>
  <si>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</si>
  <si>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</si>
  <si>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</si>
  <si>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</si>
  <si>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</si>
  <si>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</si>
  <si>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</si>
  <si>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</si>
  <si>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</si>
  <si>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</si>
  <si>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</si>
  <si>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</si>
  <si>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</si>
  <si>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</si>
  <si>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</si>
  <si>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</si>
  <si>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</si>
  <si>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</si>
  <si>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</si>
  <si>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</si>
  <si>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</si>
  <si>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</si>
  <si>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</si>
  <si>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</si>
  <si>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</si>
  <si>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</si>
  <si>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</si>
  <si>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</si>
  <si>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</si>
  <si>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</si>
  <si>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</si>
  <si>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</si>
  <si>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</si>
  <si>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</si>
  <si>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</si>
  <si>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</si>
  <si>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</si>
  <si>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</si>
  <si>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</si>
  <si>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</si>
  <si>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</si>
  <si>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</si>
  <si>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</si>
  <si>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</si>
  <si>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</si>
  <si>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</si>
  <si>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</si>
  <si>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</si>
  <si>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</si>
  <si>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</si>
  <si>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</si>
  <si>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</si>
  <si>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</si>
  <si>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</si>
  <si>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</si>
  <si>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</si>
  <si>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</si>
  <si>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</si>
  <si>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</si>
  <si>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</si>
  <si>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</si>
  <si>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</si>
  <si>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</si>
  <si>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</si>
  <si>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</si>
  <si>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</si>
  <si>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</si>
  <si>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</si>
  <si>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</si>
  <si>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</si>
  <si>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</si>
  <si>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</si>
  <si>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</si>
  <si>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</si>
  <si>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</si>
  <si>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</si>
  <si>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</si>
  <si>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</si>
  <si>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</si>
  <si>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</si>
  <si>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</si>
  <si>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</si>
  <si>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</si>
  <si>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</si>
  <si>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</si>
  <si>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</si>
  <si>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</si>
  <si>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</si>
  <si>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</si>
  <si>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</si>
  <si>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</si>
  <si>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</si>
  <si>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</si>
  <si>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</si>
  <si>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</si>
  <si>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</si>
  <si>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</si>
  <si>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</si>
  <si>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</si>
  <si>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</si>
  <si>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</si>
  <si>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</si>
  <si>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</si>
  <si>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</si>
  <si>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</si>
  <si>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</si>
  <si>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</si>
  <si>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</si>
  <si>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</si>
  <si>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</si>
  <si>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</si>
  <si>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</si>
  <si>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</si>
  <si>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</si>
  <si>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</si>
  <si>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</si>
  <si>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</si>
  <si>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</si>
  <si>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</si>
  <si>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</si>
  <si>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</si>
  <si>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</si>
  <si>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</si>
  <si>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</si>
  <si>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</si>
  <si>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</si>
  <si>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</si>
  <si>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</si>
  <si>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</si>
  <si>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</si>
  <si>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</si>
  <si>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</si>
  <si>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</si>
  <si>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</si>
  <si>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</si>
  <si>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</si>
  <si>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</si>
  <si>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</si>
  <si>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</si>
  <si>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</si>
  <si>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</si>
  <si>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</si>
  <si>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</si>
  <si>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</si>
  <si>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</si>
  <si>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</si>
  <si>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</si>
  <si>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</si>
  <si>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</si>
  <si>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</si>
  <si>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</si>
  <si>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</si>
  <si>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</si>
  <si>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</si>
  <si>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</si>
  <si>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</si>
  <si>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</si>
  <si>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</si>
  <si>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</si>
  <si>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</si>
  <si>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</si>
  <si>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</si>
  <si>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</si>
  <si>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</si>
  <si>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</si>
  <si>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</si>
  <si>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</si>
  <si>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</si>
  <si>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</si>
  <si>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</si>
  <si>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</si>
  <si>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</si>
  <si>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</si>
  <si>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</si>
  <si>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</si>
  <si>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</si>
  <si>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</si>
  <si>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</si>
  <si>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</si>
  <si>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</si>
  <si>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</si>
  <si>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</si>
  <si>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</si>
  <si>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</si>
  <si>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</si>
  <si>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</si>
  <si>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</si>
  <si>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</si>
  <si>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</si>
  <si>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</si>
  <si>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</si>
  <si>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</si>
  <si>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</si>
  <si>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</si>
  <si>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</si>
  <si>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</si>
  <si>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</si>
  <si>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</si>
  <si>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</si>
  <si>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</si>
  <si>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</si>
  <si>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</si>
  <si>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</si>
  <si>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</si>
  <si>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</si>
  <si>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</si>
  <si>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</si>
  <si>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</si>
  <si>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</si>
  <si>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</si>
  <si>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</si>
  <si>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</si>
  <si>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</si>
  <si>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</si>
  <si>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</si>
  <si>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</si>
  <si>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</si>
  <si>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</si>
  <si>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</si>
  <si>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</si>
  <si>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</si>
  <si>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</si>
  <si>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</si>
  <si>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</si>
  <si>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</si>
  <si>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</si>
  <si>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</si>
  <si>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</si>
  <si>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</si>
  <si>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</si>
  <si>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</si>
  <si>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</si>
  <si>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</si>
  <si>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</si>
  <si>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</si>
  <si>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</si>
  <si>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</si>
  <si>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</si>
  <si>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</si>
  <si>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</si>
  <si>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</si>
  <si>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</si>
  <si>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</si>
  <si>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</si>
  <si>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</si>
  <si>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</si>
  <si>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</si>
  <si>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</si>
  <si>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</si>
  <si>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</si>
  <si>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</si>
  <si>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</si>
  <si>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</si>
  <si>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</si>
  <si>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</si>
  <si>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</si>
  <si>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</si>
  <si>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</si>
  <si>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</si>
  <si>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</si>
  <si>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</si>
  <si>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</si>
  <si>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</si>
  <si>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</si>
  <si>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</si>
  <si>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</si>
  <si>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</si>
  <si>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</si>
  <si>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</si>
  <si>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</si>
  <si>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</si>
  <si>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</si>
  <si>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</si>
  <si>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</si>
  <si>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</si>
  <si>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</si>
  <si>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</si>
  <si>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</si>
  <si>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</si>
  <si>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</si>
  <si>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</si>
  <si>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</si>
  <si>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</si>
  <si>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</si>
  <si>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</si>
  <si>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</si>
  <si>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</si>
  <si>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</si>
  <si>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</si>
  <si>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</si>
  <si>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</si>
  <si>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</si>
  <si>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</si>
  <si>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</si>
  <si>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</si>
  <si>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</si>
  <si>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</si>
  <si>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</si>
  <si>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</si>
  <si>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</si>
  <si>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</si>
  <si>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</si>
  <si>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</si>
  <si>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</si>
  <si>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</si>
  <si>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</si>
  <si>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</si>
  <si>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</si>
  <si>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</si>
  <si>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</si>
  <si>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</si>
  <si>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</si>
  <si>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</si>
  <si>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</si>
  <si>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</si>
  <si>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</si>
  <si>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</si>
  <si>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</si>
  <si>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</si>
  <si>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</si>
  <si>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</si>
  <si>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</si>
  <si>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</si>
  <si>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</si>
  <si>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</si>
  <si>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</si>
  <si>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</si>
  <si>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</si>
  <si>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</si>
  <si>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</si>
  <si>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</si>
  <si>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</si>
  <si>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</si>
  <si>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</si>
  <si>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</si>
  <si>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</si>
  <si>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</si>
  <si>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</si>
  <si>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</si>
  <si>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</si>
  <si>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</si>
  <si>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</si>
  <si>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</si>
  <si>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</si>
  <si>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</si>
  <si>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</si>
  <si>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</si>
  <si>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</si>
  <si>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</si>
  <si>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</si>
  <si>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</si>
  <si>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</si>
  <si>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</si>
  <si>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</si>
  <si>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</si>
  <si>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</si>
  <si>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</si>
  <si>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</si>
  <si>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</si>
  <si>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</si>
  <si>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</si>
  <si>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</si>
  <si>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</si>
  <si>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</si>
  <si>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</si>
  <si>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</si>
  <si>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</si>
  <si>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</si>
  <si>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</si>
  <si>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</si>
  <si>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</si>
  <si>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</si>
  <si>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</si>
  <si>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</si>
  <si>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</si>
  <si>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</si>
  <si>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</si>
  <si>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</si>
  <si>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</si>
  <si>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</si>
  <si>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</si>
  <si>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</si>
  <si>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</si>
  <si>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</si>
  <si>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</si>
  <si>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</si>
  <si>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</si>
  <si>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</si>
  <si>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</si>
  <si>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</si>
  <si>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</si>
  <si>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</si>
  <si>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</si>
  <si>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</si>
  <si>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</si>
  <si>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</si>
  <si>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</si>
  <si>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</si>
  <si>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</si>
  <si>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</si>
  <si>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</si>
  <si>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</si>
  <si>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</si>
  <si>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</si>
  <si>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</si>
  <si>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</si>
  <si>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</si>
  <si>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</si>
  <si>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</si>
  <si>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</si>
  <si>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</si>
  <si>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</si>
  <si>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</si>
  <si>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</si>
  <si>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</si>
  <si>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</si>
  <si>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</si>
  <si>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</si>
  <si>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</si>
  <si>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</si>
  <si>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</si>
  <si>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</si>
  <si>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</si>
  <si>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</si>
  <si>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</si>
  <si>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</si>
  <si>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</si>
  <si>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</si>
  <si>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</si>
  <si>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</si>
  <si>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</si>
  <si>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</si>
  <si>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</si>
  <si>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</si>
  <si>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</si>
  <si>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</si>
  <si>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</si>
  <si>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</si>
  <si>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</si>
  <si>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</si>
  <si>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</si>
  <si>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</si>
  <si>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</si>
  <si>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</si>
  <si>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</si>
  <si>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</si>
  <si>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</si>
  <si>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</si>
  <si>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</si>
  <si>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</si>
  <si>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</si>
  <si>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</si>
  <si>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</si>
  <si>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</si>
  <si>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</si>
  <si>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</si>
  <si>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</si>
  <si>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</si>
  <si>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</si>
  <si>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</si>
  <si>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</si>
  <si>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</si>
  <si>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</si>
  <si>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</si>
  <si>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</si>
  <si>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</si>
  <si>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</si>
  <si>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</si>
  <si>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</si>
  <si>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</si>
  <si>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</si>
  <si>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</si>
  <si>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</si>
  <si>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</si>
  <si>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</si>
  <si>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</si>
  <si>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</si>
  <si>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</si>
  <si>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</si>
  <si>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</si>
  <si>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</si>
  <si>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</si>
  <si>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</si>
  <si>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</si>
  <si>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</si>
  <si>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</si>
  <si>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</si>
  <si>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</si>
  <si>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</si>
  <si>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</si>
  <si>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</si>
  <si>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</si>
  <si>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</si>
  <si>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</si>
  <si>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</si>
  <si>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</si>
  <si>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</si>
  <si>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</si>
  <si>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</si>
  <si>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</si>
  <si>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</si>
  <si>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</si>
  <si>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</si>
  <si>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</si>
  <si>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</si>
  <si>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</si>
  <si>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</si>
  <si>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</si>
  <si>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</si>
  <si>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</si>
  <si>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</si>
  <si>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</si>
  <si>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</si>
  <si>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</si>
  <si>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</si>
  <si>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</si>
  <si>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</si>
  <si>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</si>
  <si>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</si>
  <si>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</si>
  <si>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</si>
  <si>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</si>
  <si>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</si>
  <si>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</si>
  <si>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</si>
  <si>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</si>
  <si>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</si>
  <si>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</si>
  <si>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</si>
  <si>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</si>
  <si>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</si>
  <si>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</si>
  <si>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</si>
  <si>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</si>
  <si>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</si>
  <si>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</si>
  <si>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</si>
  <si>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</si>
  <si>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</si>
  <si>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</si>
  <si>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</si>
  <si>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</si>
  <si>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</si>
  <si>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</si>
  <si>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</si>
  <si>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</si>
  <si>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</si>
  <si>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</si>
  <si>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</si>
  <si>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</si>
  <si>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</si>
  <si>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</si>
  <si>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</si>
  <si>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</si>
  <si>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</si>
  <si>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</si>
  <si>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</si>
  <si>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</si>
  <si>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</si>
  <si>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</si>
  <si>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</si>
  <si>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</si>
  <si>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</si>
  <si>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</si>
  <si>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</si>
  <si>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</si>
  <si>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</si>
  <si>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</si>
  <si>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</si>
  <si>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</si>
  <si>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</si>
  <si>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</si>
  <si>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</si>
  <si>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</si>
  <si>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</si>
  <si>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</si>
  <si>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</si>
  <si>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</si>
  <si>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</si>
  <si>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</si>
  <si>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</si>
  <si>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</si>
  <si>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</si>
  <si>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</si>
  <si>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</si>
  <si>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</si>
  <si>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</si>
  <si>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</si>
  <si>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</si>
  <si>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</si>
  <si>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</si>
  <si>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</si>
  <si>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</si>
  <si>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</si>
  <si>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</si>
  <si>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</si>
  <si>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</si>
  <si>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</si>
  <si>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</si>
  <si>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</si>
  <si>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</si>
  <si>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</si>
  <si>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</si>
  <si>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</si>
  <si>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</si>
  <si>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</si>
  <si>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</si>
  <si>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</si>
  <si>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</si>
  <si>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</si>
  <si>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</si>
  <si>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</si>
  <si>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</si>
  <si>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</si>
  <si>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</si>
  <si>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</si>
  <si>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</si>
  <si>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</si>
  <si>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</si>
  <si>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</si>
  <si>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</si>
  <si>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</si>
  <si>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</si>
  <si>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</si>
  <si>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</si>
  <si>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</si>
  <si>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</si>
  <si>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</si>
  <si>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</si>
  <si>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</si>
  <si>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</si>
  <si>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</si>
  <si>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</si>
  <si>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</si>
  <si>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</si>
  <si>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</si>
  <si>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</si>
  <si>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</si>
  <si>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</si>
  <si>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</si>
  <si>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</si>
  <si>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</si>
  <si>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</si>
  <si>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</si>
  <si>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</si>
  <si>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</si>
  <si>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</si>
  <si>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</si>
  <si>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</si>
  <si>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</si>
  <si>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</si>
  <si>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</si>
  <si>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</si>
  <si>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</si>
  <si>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</si>
  <si>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</si>
  <si>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</si>
  <si>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</si>
  <si>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</si>
  <si>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</si>
  <si>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</si>
  <si>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</si>
  <si>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</si>
  <si>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</si>
  <si>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</si>
  <si>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</si>
  <si>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</si>
  <si>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</si>
  <si>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</si>
  <si>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</si>
  <si>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</si>
  <si>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</si>
  <si>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</si>
  <si>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</si>
  <si>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</si>
  <si>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</si>
  <si>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</si>
  <si>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</si>
  <si>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</si>
  <si>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</si>
  <si>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</si>
  <si>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</si>
  <si>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</si>
  <si>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</si>
  <si>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</si>
  <si>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</si>
  <si>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</si>
  <si>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</si>
  <si>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</si>
  <si>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</si>
  <si>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</si>
  <si>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</si>
  <si>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</si>
  <si>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</si>
  <si>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</si>
  <si>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</si>
  <si>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</si>
  <si>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</si>
  <si>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</si>
  <si>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</si>
  <si>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</si>
  <si>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</si>
  <si>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</si>
  <si>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</si>
  <si>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</si>
  <si>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</si>
  <si>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</si>
  <si>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</si>
  <si>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</si>
  <si>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</si>
  <si>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</si>
  <si>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</si>
  <si>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</si>
  <si>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</si>
  <si>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</si>
  <si>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</si>
  <si>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</si>
  <si>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</si>
  <si>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</si>
  <si>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</si>
  <si>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</si>
  <si>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</si>
  <si>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</si>
  <si>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</si>
  <si>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</si>
  <si>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</si>
  <si>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</si>
  <si>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</si>
  <si>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</si>
  <si>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</si>
  <si>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</si>
  <si>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</si>
  <si>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</si>
  <si>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</si>
  <si>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</si>
  <si>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</si>
  <si>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</si>
  <si>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</si>
  <si>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</si>
  <si>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</si>
  <si>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</si>
  <si>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</si>
  <si>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</si>
  <si>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</si>
  <si>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</si>
  <si>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</si>
  <si>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</si>
  <si>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</si>
  <si>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</si>
  <si>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</si>
  <si>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</si>
  <si>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</si>
  <si>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</si>
  <si>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</si>
  <si>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</si>
  <si>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</si>
  <si>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</si>
  <si>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</si>
  <si>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</si>
  <si>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</si>
  <si>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</si>
  <si>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</si>
  <si>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</si>
  <si>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</si>
  <si>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</si>
  <si>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</si>
  <si>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</si>
  <si>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</si>
  <si>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</si>
  <si>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</si>
  <si>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</si>
  <si>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</si>
  <si>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</si>
  <si>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</si>
  <si>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</si>
  <si>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</si>
  <si>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</si>
  <si>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</si>
  <si>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</si>
  <si>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</si>
  <si>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</si>
  <si>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</si>
  <si>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</si>
  <si>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</si>
  <si>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</si>
  <si>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</si>
  <si>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</si>
  <si>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</si>
  <si>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</si>
  <si>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</si>
  <si>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</si>
  <si>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</si>
  <si>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</si>
  <si>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</si>
  <si>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</si>
  <si>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</si>
  <si>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</si>
  <si>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</si>
  <si>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</si>
  <si>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</si>
  <si>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</si>
  <si>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</si>
  <si>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</si>
  <si>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</si>
  <si>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</si>
  <si>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</si>
  <si>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</si>
  <si>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</si>
  <si>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</si>
  <si>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</si>
  <si>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</si>
  <si>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</si>
  <si>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</si>
  <si>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</si>
  <si>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</si>
  <si>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</si>
  <si>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</si>
  <si>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</si>
  <si>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</si>
  <si>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</si>
  <si>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</si>
  <si>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</si>
  <si>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</si>
  <si>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</si>
  <si>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</si>
  <si>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</si>
  <si>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</si>
  <si>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</si>
  <si>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</si>
  <si>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</si>
  <si>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</si>
  <si>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</si>
  <si>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</si>
  <si>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</si>
  <si>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</si>
  <si>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</si>
  <si>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</si>
  <si>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</si>
  <si>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</si>
  <si>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</si>
  <si>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</si>
  <si>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</si>
  <si>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</si>
  <si>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</si>
  <si>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</si>
  <si>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</si>
  <si>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</si>
  <si>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</si>
  <si>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</si>
  <si>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</si>
  <si>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</si>
  <si>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</si>
  <si>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</si>
  <si>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</si>
  <si>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</si>
  <si>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</si>
  <si>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</si>
  <si>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</si>
  <si>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</si>
  <si>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</si>
  <si>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</si>
  <si>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</si>
  <si>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</si>
  <si>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</si>
  <si>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</si>
  <si>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</si>
  <si>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</si>
  <si>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</si>
  <si>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</si>
  <si>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</si>
  <si>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</si>
  <si>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</si>
  <si>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</si>
  <si>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</si>
  <si>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</si>
  <si>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</si>
  <si>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</si>
  <si>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</si>
  <si>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</si>
  <si>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</si>
  <si>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</si>
  <si>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</si>
  <si>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</si>
  <si>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</si>
  <si>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</si>
  <si>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</si>
  <si>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</si>
  <si>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</si>
  <si>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</si>
  <si>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</si>
  <si>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</si>
  <si>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</si>
  <si>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</si>
  <si>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</si>
  <si>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</si>
  <si>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</si>
  <si>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</si>
  <si>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</si>
  <si>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</si>
  <si>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</si>
  <si>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</si>
  <si>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</si>
  <si>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</si>
  <si>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</si>
  <si>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</si>
  <si>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</si>
  <si>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</si>
  <si>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</si>
  <si>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</si>
  <si>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</si>
  <si>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</si>
  <si>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</si>
  <si>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</si>
  <si>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</si>
  <si>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</si>
  <si>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</si>
  <si>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</si>
  <si>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</si>
  <si>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</si>
  <si>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</si>
  <si>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</si>
  <si>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</si>
  <si>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</si>
  <si>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</si>
  <si>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</si>
  <si>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</si>
  <si>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</si>
  <si>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</si>
  <si>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</si>
  <si>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</si>
  <si>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</si>
  <si>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</si>
  <si>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</si>
  <si>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</si>
  <si>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</si>
  <si>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</si>
  <si>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</si>
  <si>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</si>
  <si>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</si>
  <si>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</si>
  <si>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</si>
  <si>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</si>
  <si>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</si>
  <si>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</si>
  <si>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</si>
  <si>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</si>
  <si>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</si>
  <si>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</si>
  <si>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</si>
  <si>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</si>
  <si>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</si>
  <si>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</si>
  <si>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</si>
  <si>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</si>
  <si>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</si>
  <si>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</si>
  <si>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</si>
  <si>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</si>
  <si>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</si>
  <si>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</si>
  <si>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</si>
  <si>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</si>
  <si>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</si>
  <si>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</si>
  <si>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</si>
  <si>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</si>
  <si>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</si>
  <si>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</si>
  <si>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</si>
  <si>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</si>
  <si>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</si>
  <si>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</si>
  <si>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</si>
  <si>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</si>
  <si>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</si>
  <si>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</si>
  <si>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</si>
  <si>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</si>
  <si>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</si>
  <si>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</si>
  <si>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</si>
  <si>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</si>
  <si>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</si>
  <si>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</si>
  <si>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</si>
  <si>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</si>
  <si>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</si>
  <si>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</si>
  <si>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</si>
  <si>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</si>
  <si>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</si>
  <si>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</si>
  <si>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</si>
  <si>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</si>
  <si>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</si>
  <si>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</si>
  <si>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</si>
  <si>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</si>
  <si>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</si>
  <si>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</si>
  <si>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</si>
  <si>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</si>
  <si>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</si>
  <si>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</si>
  <si>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</si>
  <si>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</si>
  <si>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</si>
  <si>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</si>
  <si>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</si>
  <si>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</si>
  <si>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</si>
  <si>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</si>
  <si>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</si>
  <si>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</si>
  <si>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</si>
  <si>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</si>
  <si>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</si>
  <si>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</si>
  <si>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</si>
  <si>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</si>
  <si>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</si>
  <si>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</si>
  <si>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</si>
  <si>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</si>
  <si>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</si>
  <si>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</si>
  <si>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</si>
  <si>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</si>
  <si>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</si>
  <si>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</si>
  <si>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</si>
  <si>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</si>
  <si>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</si>
  <si>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</si>
  <si>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</si>
  <si>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</si>
  <si>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</si>
  <si>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</si>
  <si>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</si>
  <si>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</si>
  <si>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</si>
  <si>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</si>
  <si>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</si>
  <si>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</si>
  <si>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</si>
  <si>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</si>
  <si>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</si>
  <si>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</si>
  <si>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</si>
  <si>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</si>
  <si>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</si>
  <si>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</si>
  <si>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</si>
  <si>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</si>
  <si>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</si>
  <si>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</si>
  <si>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</si>
  <si>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</si>
  <si>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</si>
  <si>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</si>
  <si>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</si>
  <si>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</si>
  <si>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</si>
  <si>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</si>
  <si>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</si>
  <si>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</si>
  <si>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</si>
  <si>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</si>
  <si>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</si>
  <si>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</si>
  <si>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</si>
  <si>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</si>
  <si>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</si>
  <si>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</si>
  <si>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</si>
  <si>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</si>
  <si>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</si>
  <si>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</si>
  <si>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</si>
  <si>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</si>
  <si>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</si>
  <si>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</si>
  <si>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</si>
  <si>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</si>
  <si>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</si>
  <si>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</si>
  <si>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</si>
  <si>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</si>
  <si>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</si>
  <si>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</si>
  <si>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</si>
  <si>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</si>
  <si>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</si>
  <si>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</si>
  <si>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</si>
  <si>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</si>
  <si>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</si>
  <si>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</si>
  <si>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</si>
  <si>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</si>
  <si>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</si>
  <si>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</si>
  <si>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</si>
  <si>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</si>
  <si>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</si>
  <si>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</si>
  <si>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</si>
  <si>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</si>
  <si>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</si>
  <si>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</si>
  <si>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</si>
  <si>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</si>
  <si>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</si>
  <si>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</si>
  <si>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</si>
  <si>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</si>
  <si>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</si>
  <si>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</si>
  <si>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</si>
  <si>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</si>
  <si>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</si>
  <si>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</si>
  <si>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</si>
  <si>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</si>
  <si>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</si>
  <si>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</si>
  <si>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</si>
  <si>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</si>
  <si>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</si>
  <si>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</si>
  <si>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</si>
  <si>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</si>
  <si>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</si>
  <si>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</si>
  <si>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</si>
  <si>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</si>
  <si>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</si>
  <si>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</si>
  <si>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</si>
  <si>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</si>
  <si>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</si>
  <si>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</si>
  <si>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</si>
  <si>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</si>
  <si>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</si>
  <si>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</si>
  <si>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</si>
  <si>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</si>
  <si>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</si>
  <si>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</si>
  <si>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</si>
  <si>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</si>
  <si>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</si>
  <si>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</si>
  <si>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</si>
  <si>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</si>
  <si>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</si>
  <si>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</si>
  <si>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</si>
  <si>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</si>
  <si>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</si>
  <si>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</si>
  <si>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</si>
  <si>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</si>
  <si>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</si>
  <si>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</si>
  <si>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</si>
  <si>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</si>
  <si>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</si>
  <si>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</si>
  <si>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</si>
  <si>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</si>
  <si>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</si>
  <si>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</si>
  <si>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</si>
  <si>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</si>
  <si>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</si>
  <si>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</si>
  <si>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</si>
  <si>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</si>
  <si>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</si>
  <si>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</si>
  <si>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</si>
  <si>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</si>
  <si>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</si>
  <si>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</si>
  <si>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</si>
  <si>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</si>
  <si>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</si>
  <si>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</si>
  <si>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</si>
  <si>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</si>
  <si>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</si>
  <si>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</si>
  <si>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</si>
  <si>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</si>
  <si>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</si>
  <si>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</si>
  <si>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</si>
  <si>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</si>
  <si>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</si>
  <si>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</si>
  <si>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</si>
  <si>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</si>
  <si>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</si>
  <si>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</si>
  <si>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</si>
  <si>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</si>
  <si>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</si>
  <si>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</si>
  <si>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</si>
  <si>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</si>
  <si>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</si>
  <si>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</si>
  <si>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</si>
  <si>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</si>
  <si>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</si>
  <si>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</si>
  <si>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</si>
  <si>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</si>
  <si>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</si>
  <si>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</si>
  <si>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</si>
  <si>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</si>
  <si>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</si>
  <si>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</si>
  <si>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</si>
  <si>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</si>
  <si>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</si>
  <si>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</si>
  <si>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</si>
  <si>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</si>
  <si>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</si>
  <si>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</si>
  <si>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</si>
  <si>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</si>
  <si>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</si>
  <si>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</si>
  <si>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</si>
  <si>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</si>
  <si>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</si>
  <si>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</si>
  <si>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</si>
  <si>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</si>
  <si>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</si>
  <si>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</si>
  <si>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</si>
  <si>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</si>
  <si>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</si>
  <si>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</si>
  <si>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</si>
  <si>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</si>
  <si>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</si>
  <si>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</si>
  <si>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</si>
  <si>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</si>
  <si>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</si>
  <si>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</si>
  <si>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</si>
  <si>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</si>
  <si>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</si>
  <si>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</si>
  <si>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</si>
  <si>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</si>
  <si>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</si>
  <si>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</si>
  <si>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</si>
  <si>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</si>
  <si>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</si>
  <si>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</si>
  <si>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</si>
  <si>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</si>
  <si>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</si>
  <si>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</si>
  <si>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</si>
  <si>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</si>
  <si>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</si>
  <si>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</si>
  <si>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</si>
  <si>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</si>
  <si>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</si>
  <si>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</si>
  <si>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</si>
  <si>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</si>
  <si>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</si>
  <si>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</si>
  <si>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</si>
  <si>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</si>
  <si>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</si>
  <si>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</si>
  <si>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</si>
  <si>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</si>
  <si>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</si>
  <si>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</si>
  <si>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</si>
  <si>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</si>
  <si>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</si>
  <si>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</si>
  <si>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</si>
  <si>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</si>
  <si>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</si>
  <si>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</si>
  <si>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</si>
  <si>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</si>
  <si>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</si>
  <si>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</si>
  <si>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</si>
  <si>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</si>
  <si>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</si>
  <si>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</si>
  <si>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</si>
  <si>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</si>
  <si>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</si>
  <si>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</si>
  <si>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</si>
  <si>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</si>
  <si>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</si>
  <si>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</si>
  <si>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</si>
  <si>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</si>
  <si>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</si>
  <si>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</si>
  <si>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</si>
  <si>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</si>
  <si>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</si>
  <si>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</si>
  <si>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</si>
  <si>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</si>
  <si>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</si>
  <si>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</si>
  <si>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</si>
  <si>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</si>
  <si>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</si>
  <si>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</si>
  <si>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</si>
  <si>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</si>
  <si>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</si>
  <si>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</si>
  <si>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</si>
  <si>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</si>
  <si>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</si>
  <si>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</si>
  <si>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</si>
  <si>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</si>
  <si>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</si>
  <si>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</si>
  <si>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</si>
  <si>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</si>
  <si>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</si>
  <si>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</si>
  <si>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</si>
  <si>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</si>
  <si>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</si>
  <si>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</si>
  <si>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</si>
  <si>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</si>
  <si>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</si>
  <si>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</si>
  <si>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</si>
  <si>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</si>
  <si>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</si>
  <si>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</si>
  <si>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</si>
  <si>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</si>
  <si>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</si>
  <si>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</si>
  <si>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</si>
  <si>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</si>
  <si>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</si>
  <si>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</si>
  <si>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</si>
  <si>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</si>
  <si>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</si>
  <si>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</si>
  <si>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</si>
  <si>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</si>
  <si>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</si>
  <si>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</si>
  <si>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</si>
  <si>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</si>
  <si>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</si>
  <si>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</si>
  <si>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</si>
  <si>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</si>
  <si>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</si>
  <si>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</si>
  <si>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</si>
  <si>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</si>
  <si>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</si>
  <si>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</si>
  <si>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</si>
  <si>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</si>
  <si>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</si>
  <si>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</si>
  <si>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</si>
  <si>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</si>
  <si>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</si>
  <si>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</si>
  <si>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</si>
  <si>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</si>
  <si>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</si>
  <si>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</si>
  <si>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</si>
  <si>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</si>
  <si>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</si>
  <si>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</si>
  <si>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</si>
  <si>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</si>
  <si>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</si>
  <si>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</si>
  <si>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</si>
  <si>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</si>
  <si>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</si>
  <si>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</si>
  <si>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</si>
  <si>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</si>
  <si>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</si>
  <si>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</si>
  <si>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</si>
  <si>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</si>
  <si>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</si>
  <si>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</si>
  <si>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</si>
  <si>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</si>
  <si>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</si>
  <si>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</si>
  <si>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</si>
  <si>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</si>
  <si>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</si>
  <si>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</si>
  <si>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</si>
  <si>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</si>
  <si>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</si>
  <si>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</si>
  <si>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</si>
  <si>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</si>
  <si>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</si>
  <si>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</si>
  <si>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</si>
  <si>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</si>
  <si>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</si>
  <si>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</si>
  <si>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</si>
  <si>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</si>
  <si>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</si>
  <si>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</si>
  <si>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</si>
  <si>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</si>
  <si>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</si>
  <si>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</si>
  <si>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</si>
  <si>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</si>
  <si>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</si>
  <si>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</si>
  <si>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</si>
  <si>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</si>
  <si>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</si>
  <si>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</si>
  <si>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</si>
  <si>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</si>
  <si>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</si>
  <si>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</si>
  <si>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</si>
  <si>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</si>
  <si>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</si>
  <si>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</si>
  <si>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</si>
  <si>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</si>
  <si>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</si>
  <si>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</si>
  <si>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</si>
  <si>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</si>
  <si>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</si>
  <si>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</si>
  <si>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</si>
  <si>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</si>
  <si>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</si>
  <si>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</si>
  <si>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</si>
  <si>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</si>
  <si>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</si>
  <si>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</si>
  <si>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</si>
  <si>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</si>
  <si>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</si>
  <si>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</si>
  <si>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</si>
  <si>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</si>
  <si>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</si>
  <si>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</si>
  <si>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</si>
  <si>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</si>
  <si>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</si>
  <si>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</si>
  <si>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</si>
  <si>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</si>
  <si>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</si>
  <si>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</si>
  <si>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</si>
  <si>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</si>
  <si>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</si>
  <si>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</si>
  <si>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</si>
  <si>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</si>
  <si>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</si>
  <si>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</si>
  <si>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</si>
  <si>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</si>
  <si>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</si>
  <si>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</si>
  <si>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</si>
  <si>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</si>
  <si>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</si>
  <si>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</si>
  <si>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</si>
  <si>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</si>
  <si>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</si>
  <si>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</si>
  <si>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</si>
  <si>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</si>
  <si>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</si>
  <si>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</si>
  <si>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</si>
  <si>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</si>
  <si>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</si>
  <si>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</si>
  <si>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</si>
  <si>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</si>
  <si>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</si>
  <si>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</si>
  <si>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</si>
  <si>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</si>
  <si>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</si>
  <si>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</si>
  <si>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</si>
  <si>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</si>
  <si>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</si>
  <si>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</si>
  <si>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</si>
  <si>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</si>
  <si>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</si>
  <si>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</si>
  <si>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</si>
  <si>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</si>
  <si>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</si>
  <si>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</si>
  <si>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</si>
  <si>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</si>
  <si>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</si>
  <si>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</si>
  <si>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</si>
  <si>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</si>
  <si>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</si>
  <si>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</si>
  <si>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</si>
  <si>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</si>
  <si>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</si>
  <si>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</si>
  <si>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</si>
  <si>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</si>
  <si>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</si>
  <si>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</si>
  <si>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</si>
  <si>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</si>
  <si>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</si>
  <si>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</si>
  <si>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</si>
  <si>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</si>
  <si>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</si>
  <si>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</si>
  <si>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</si>
  <si>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</si>
  <si>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</si>
  <si>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</si>
  <si>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</si>
  <si>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</si>
  <si>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</si>
  <si>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</si>
  <si>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</si>
  <si>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</si>
  <si>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</si>
  <si>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</si>
  <si>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</si>
  <si>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</si>
  <si>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</si>
  <si>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</si>
  <si>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</si>
  <si>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</si>
  <si>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</si>
  <si>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</si>
  <si>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</si>
  <si>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</si>
  <si>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</si>
  <si>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</si>
  <si>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</si>
  <si>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</si>
  <si>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</si>
  <si>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</si>
  <si>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</si>
  <si>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</si>
  <si>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</si>
  <si>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</si>
  <si>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</si>
  <si>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</si>
  <si>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</si>
  <si>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</si>
  <si>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</si>
  <si>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</si>
  <si>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</si>
  <si>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</si>
  <si>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</si>
  <si>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</si>
  <si>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</si>
  <si>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</si>
  <si>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</si>
  <si>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</si>
  <si>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</si>
  <si>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</si>
  <si>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</si>
  <si>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</si>
  <si>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</si>
  <si>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</si>
  <si>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</si>
  <si>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</si>
  <si>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</si>
  <si>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</si>
  <si>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</si>
  <si>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</si>
  <si>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</si>
  <si>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</si>
  <si>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</si>
  <si>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</si>
  <si>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</si>
  <si>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</si>
  <si>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</si>
  <si>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</si>
  <si>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</si>
  <si>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</si>
  <si>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</si>
  <si>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</si>
  <si>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</si>
  <si>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</si>
  <si>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</si>
  <si>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</si>
  <si>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</si>
  <si>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</si>
  <si>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</si>
  <si>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</si>
  <si>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</si>
  <si>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</si>
  <si>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</si>
  <si>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</si>
  <si>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</si>
  <si>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</si>
  <si>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</si>
  <si>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</si>
  <si>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</si>
  <si>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</si>
  <si>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</si>
  <si>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</si>
  <si>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</si>
  <si>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</si>
  <si>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</si>
  <si>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</si>
  <si>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</si>
  <si>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</si>
  <si>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</si>
  <si>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</si>
  <si>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</si>
  <si>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</si>
  <si>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</si>
  <si>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</si>
  <si>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</si>
  <si>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</si>
  <si>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</si>
  <si>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</si>
  <si>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</si>
  <si>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</si>
  <si>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</si>
  <si>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</si>
  <si>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</si>
  <si>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</si>
  <si>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</si>
  <si>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</si>
  <si>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</si>
  <si>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</si>
  <si>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</si>
  <si>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</si>
  <si>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</si>
  <si>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</si>
  <si>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</si>
  <si>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</si>
  <si>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</si>
  <si>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</si>
  <si>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</si>
  <si>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</si>
  <si>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</si>
  <si>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</si>
  <si>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</si>
  <si>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</si>
  <si>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</si>
  <si>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</si>
  <si>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</si>
  <si>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</si>
  <si>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</si>
  <si>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</si>
  <si>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</si>
  <si>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</si>
  <si>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</si>
  <si>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</si>
  <si>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</si>
  <si>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</si>
  <si>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</si>
  <si>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</si>
  <si>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</si>
  <si>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</si>
  <si>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</si>
  <si>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</si>
  <si>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</si>
  <si>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</si>
  <si>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</si>
  <si>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</si>
  <si>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</si>
  <si>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</si>
  <si>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</si>
  <si>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</si>
  <si>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</si>
  <si>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</si>
  <si>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</si>
  <si>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</si>
  <si>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</si>
  <si>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</si>
  <si>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</si>
  <si>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</si>
  <si>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</si>
  <si>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</si>
  <si>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</si>
  <si>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</si>
  <si>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</si>
  <si>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</si>
  <si>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</si>
  <si>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</si>
  <si>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</si>
  <si>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</si>
  <si>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</si>
  <si>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</si>
  <si>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</si>
  <si>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</si>
  <si>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</si>
  <si>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</si>
  <si>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</si>
  <si>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</si>
  <si>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</si>
  <si>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</si>
  <si>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</si>
  <si>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</si>
  <si>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</si>
  <si>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</si>
  <si>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</si>
  <si>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</si>
  <si>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</si>
  <si>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</si>
  <si>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</si>
  <si>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</si>
  <si>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</si>
  <si>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</si>
  <si>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</si>
  <si>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</si>
  <si>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</si>
  <si>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</si>
  <si>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</si>
  <si>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</si>
  <si>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</si>
  <si>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</si>
  <si>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</si>
  <si>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</si>
  <si>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</si>
  <si>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</si>
  <si>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</si>
  <si>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</si>
  <si>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</si>
  <si>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</si>
  <si>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</si>
  <si>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</si>
  <si>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</si>
  <si>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</si>
  <si>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</si>
  <si>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</si>
  <si>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</si>
  <si>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</si>
  <si>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</si>
  <si>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</si>
  <si>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</si>
  <si>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</si>
  <si>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</si>
  <si>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</si>
  <si>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</si>
  <si>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</si>
  <si>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</si>
  <si>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</si>
  <si>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</si>
  <si>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</si>
  <si>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</si>
  <si>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</si>
  <si>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</si>
  <si>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</si>
  <si>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</si>
  <si>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</si>
  <si>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</si>
  <si>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</si>
  <si>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</si>
  <si>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</si>
  <si>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</si>
  <si>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</si>
  <si>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</si>
  <si>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</si>
  <si>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</si>
  <si>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</si>
  <si>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</si>
  <si>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</si>
  <si>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</si>
  <si>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</si>
  <si>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</si>
  <si>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</si>
  <si>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</si>
  <si>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</si>
  <si>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</si>
  <si>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</si>
  <si>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</si>
  <si>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</si>
  <si>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</si>
  <si>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</si>
  <si>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</si>
  <si>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</si>
  <si>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</si>
  <si>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</si>
  <si>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</si>
  <si>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</si>
  <si>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</si>
  <si>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</si>
  <si>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</si>
  <si>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</si>
  <si>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</si>
  <si>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</si>
  <si>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</si>
  <si>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</si>
  <si>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</si>
  <si>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</si>
  <si>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</si>
  <si>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</si>
  <si>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</si>
  <si>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</si>
  <si>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</si>
  <si>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</si>
  <si>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</si>
  <si>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</si>
  <si>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</si>
  <si>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</si>
  <si>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</si>
  <si>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</si>
  <si>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</si>
  <si>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</si>
  <si>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</si>
  <si>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</si>
  <si>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</si>
  <si>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</si>
  <si>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</si>
  <si>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</si>
  <si>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</si>
  <si>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</si>
  <si>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</si>
  <si>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</si>
  <si>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</si>
  <si>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</si>
  <si>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</si>
  <si>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</si>
  <si>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</si>
  <si>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</si>
  <si>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</si>
  <si>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</si>
  <si>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</si>
  <si>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</si>
  <si>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</si>
  <si>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</si>
  <si>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</si>
  <si>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</si>
  <si>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</si>
  <si>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</si>
  <si>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</si>
  <si>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</si>
  <si>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</si>
  <si>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</si>
  <si>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</si>
  <si>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</si>
  <si>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</si>
  <si>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</si>
  <si>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</si>
  <si>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</si>
  <si>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</si>
  <si>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</si>
  <si>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</si>
  <si>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</si>
  <si>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</si>
  <si>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</si>
  <si>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</si>
  <si>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</si>
  <si>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</si>
  <si>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</si>
  <si>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</si>
  <si>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</si>
  <si>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</si>
  <si>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</si>
  <si>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</si>
  <si>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</si>
  <si>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</si>
  <si>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</si>
  <si>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</si>
  <si>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</si>
  <si>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</si>
  <si>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</si>
  <si>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</si>
  <si>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</si>
  <si>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</si>
  <si>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</si>
  <si>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</si>
  <si>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</si>
  <si>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</si>
  <si>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</si>
  <si>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</si>
  <si>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</si>
  <si>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</si>
  <si>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</si>
  <si>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</si>
  <si>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</si>
  <si>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</si>
  <si>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</si>
  <si>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</si>
  <si>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</si>
  <si>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</si>
  <si>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</si>
  <si>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</si>
  <si>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</si>
  <si>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</si>
  <si>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</si>
  <si>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</si>
  <si>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</si>
  <si>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</si>
  <si>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</si>
  <si>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</si>
  <si>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</si>
  <si>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</si>
  <si>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</si>
  <si>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</si>
  <si>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</si>
  <si>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</si>
  <si>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</si>
  <si>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</si>
  <si>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</si>
  <si>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</si>
  <si>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</si>
  <si>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</si>
  <si>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</si>
  <si>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</si>
  <si>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</si>
  <si>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</si>
  <si>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</si>
  <si>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</si>
  <si>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</si>
  <si>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</si>
  <si>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</si>
  <si>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</si>
  <si>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</si>
  <si>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</si>
  <si>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</si>
  <si>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</si>
  <si>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</si>
  <si>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</si>
  <si>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</si>
  <si>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</si>
  <si>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</si>
  <si>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</si>
  <si>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</si>
  <si>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</si>
  <si>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</si>
  <si>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</si>
  <si>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</si>
  <si>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</si>
  <si>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</si>
  <si>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</si>
  <si>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</si>
  <si>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</si>
  <si>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</si>
  <si>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</si>
  <si>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</si>
  <si>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</si>
  <si>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</si>
  <si>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</si>
  <si>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</si>
  <si>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</si>
  <si>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</si>
  <si>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</si>
  <si>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</si>
  <si>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</si>
  <si>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</si>
  <si>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</si>
  <si>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</si>
  <si>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</si>
  <si>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</si>
  <si>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</si>
  <si>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</si>
  <si>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</si>
  <si>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</si>
  <si>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</si>
  <si>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</si>
  <si>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</si>
  <si>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</si>
  <si>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</si>
  <si>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</si>
  <si>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</si>
  <si>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</si>
  <si>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</si>
  <si>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</si>
  <si>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</si>
  <si>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</si>
  <si>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</si>
  <si>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</si>
  <si>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</si>
  <si>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</si>
  <si>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</si>
  <si>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</si>
  <si>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</si>
  <si>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</si>
  <si>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</si>
  <si>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</si>
  <si>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</si>
  <si>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</si>
  <si>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</si>
  <si>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</si>
  <si>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</si>
  <si>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</si>
  <si>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</si>
  <si>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</si>
  <si>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</si>
  <si>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</si>
  <si>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</si>
  <si>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</si>
  <si>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</si>
  <si>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</si>
  <si>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</si>
  <si>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</si>
  <si>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</si>
  <si>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</si>
  <si>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</si>
  <si>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</si>
  <si>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</si>
  <si>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</si>
  <si>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</si>
  <si>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</si>
  <si>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</si>
  <si>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</si>
  <si>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</si>
  <si>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</si>
  <si>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</si>
  <si>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</si>
  <si>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</si>
  <si>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</si>
  <si>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</si>
  <si>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</si>
  <si>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</si>
  <si>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</si>
  <si>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</si>
  <si>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</si>
  <si>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</si>
  <si>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</si>
  <si>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</si>
  <si>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</si>
  <si>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</si>
  <si>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</si>
  <si>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</si>
  <si>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</si>
  <si>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</si>
  <si>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</si>
  <si>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</si>
  <si>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</si>
  <si>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</si>
  <si>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</si>
  <si>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</si>
  <si>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</si>
  <si>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</si>
  <si>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</si>
  <si>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</si>
  <si>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</si>
  <si>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</si>
  <si>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</si>
  <si>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</si>
  <si>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</si>
  <si>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</si>
  <si>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</si>
  <si>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</si>
  <si>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</si>
  <si>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</si>
  <si>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</si>
  <si>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</si>
  <si>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</si>
  <si>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</si>
  <si>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</si>
  <si>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</si>
  <si>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</si>
  <si>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</si>
  <si>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</si>
  <si>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</si>
  <si>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</si>
  <si>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</si>
  <si>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</si>
  <si>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</si>
  <si>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</si>
  <si>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</si>
  <si>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</si>
  <si>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</si>
  <si>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</si>
  <si>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</si>
  <si>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</si>
  <si>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</si>
  <si>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</si>
  <si>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</si>
  <si>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</si>
  <si>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</si>
  <si>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</si>
  <si>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</si>
  <si>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</si>
  <si>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</si>
  <si>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</si>
  <si>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</si>
  <si>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</si>
  <si>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</si>
  <si>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</si>
  <si>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</si>
  <si>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</si>
  <si>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</si>
  <si>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</si>
  <si>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</si>
  <si>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</si>
  <si>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</si>
  <si>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</si>
  <si>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</si>
  <si>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</si>
  <si>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</si>
  <si>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</si>
  <si>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</si>
  <si>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</si>
  <si>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</si>
  <si>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</si>
  <si>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</si>
  <si>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</si>
  <si>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</si>
  <si>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</si>
  <si>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</si>
  <si>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</si>
  <si>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</si>
  <si>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</si>
  <si>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</si>
  <si>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</si>
  <si>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</si>
  <si>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</si>
  <si>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</si>
  <si>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</si>
  <si>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</si>
  <si>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</si>
  <si>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</si>
  <si>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</si>
  <si>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</si>
  <si>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</si>
  <si>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</si>
  <si>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</si>
  <si>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</si>
  <si>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</si>
  <si>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</si>
  <si>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</si>
  <si>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</si>
  <si>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</si>
  <si>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</si>
  <si>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</si>
  <si>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</si>
  <si>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</si>
  <si>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</si>
  <si>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</si>
  <si>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</si>
  <si>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</si>
  <si>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</si>
  <si>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</si>
  <si>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</si>
  <si>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</si>
  <si>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</si>
  <si>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</si>
  <si>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</si>
  <si>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</si>
  <si>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</si>
  <si>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</si>
  <si>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</si>
  <si>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</si>
  <si>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</si>
  <si>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</si>
  <si>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</si>
  <si>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</si>
  <si>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</si>
  <si>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</si>
  <si>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</si>
  <si>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</si>
  <si>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</si>
  <si>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</si>
  <si>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</si>
  <si>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</si>
  <si>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</si>
  <si>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</si>
  <si>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</si>
  <si>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</si>
  <si>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</si>
  <si>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</si>
  <si>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</si>
  <si>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</si>
  <si>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</si>
  <si>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</si>
  <si>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</si>
  <si>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</si>
  <si>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</si>
  <si>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</si>
  <si>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</si>
  <si>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</si>
  <si>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</si>
  <si>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</si>
  <si>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</si>
  <si>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</si>
  <si>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</si>
  <si>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</si>
  <si>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</si>
  <si>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</si>
  <si>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</si>
  <si>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</si>
  <si>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</si>
  <si>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</si>
  <si>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</si>
  <si>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</si>
  <si>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</si>
  <si>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</si>
  <si>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</si>
  <si>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</si>
  <si>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</si>
  <si>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</si>
  <si>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</si>
  <si>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</si>
  <si>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</si>
  <si>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</si>
  <si>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</si>
  <si>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</si>
  <si>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</si>
  <si>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</si>
  <si>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</si>
  <si>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</si>
  <si>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</si>
  <si>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</si>
  <si>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</si>
  <si>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</si>
  <si>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</si>
  <si>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</si>
  <si>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</si>
  <si>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</si>
  <si>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</si>
  <si>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</si>
  <si>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</si>
  <si>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</si>
  <si>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</si>
  <si>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</si>
  <si>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</si>
  <si>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</si>
  <si>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</si>
  <si>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</si>
  <si>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</si>
  <si>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</si>
  <si>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</si>
  <si>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</si>
  <si>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</si>
  <si>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</si>
  <si>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</si>
  <si>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</si>
  <si>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</si>
  <si>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</si>
  <si>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</si>
  <si>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</si>
  <si>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</si>
  <si>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</si>
  <si>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</si>
  <si>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</si>
  <si>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</si>
  <si>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</si>
  <si>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</si>
  <si>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</si>
  <si>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</si>
  <si>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</si>
  <si>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</si>
  <si>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</si>
  <si>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</si>
  <si>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</si>
  <si>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</si>
  <si>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</si>
  <si>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</si>
  <si>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</si>
  <si>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</si>
  <si>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</si>
  <si>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</si>
  <si>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</si>
  <si>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</si>
  <si>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</si>
  <si>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</si>
  <si>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</si>
  <si>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</si>
  <si>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</si>
  <si>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</si>
  <si>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</si>
  <si>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</si>
  <si>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</si>
  <si>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</si>
  <si>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</si>
  <si>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</si>
  <si>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</si>
  <si>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</si>
  <si>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</si>
  <si>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</si>
  <si>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</si>
  <si>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</si>
  <si>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</si>
  <si>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</si>
  <si>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</si>
  <si>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</si>
  <si>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</si>
  <si>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</si>
  <si>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</si>
  <si>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</si>
  <si>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</si>
  <si>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</si>
  <si>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</si>
  <si>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</si>
  <si>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</si>
  <si>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</si>
  <si>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</si>
  <si>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</si>
  <si>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</si>
  <si>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</si>
  <si>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</si>
  <si>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</si>
  <si>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</si>
  <si>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</si>
  <si>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</si>
  <si>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</si>
  <si>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</si>
  <si>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</si>
  <si>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</si>
  <si>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</si>
  <si>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</si>
  <si>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</si>
  <si>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</si>
  <si>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</si>
  <si>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</si>
  <si>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</si>
  <si>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</si>
  <si>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</si>
  <si>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</si>
  <si>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</si>
  <si>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</si>
  <si>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</si>
  <si>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</si>
  <si>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</si>
  <si>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</si>
  <si>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</si>
  <si>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</si>
  <si>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</si>
  <si>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</si>
  <si>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</si>
  <si>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</si>
  <si>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</si>
  <si>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</si>
  <si>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</si>
  <si>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</si>
  <si>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</si>
  <si>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</si>
  <si>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</si>
  <si>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</si>
  <si>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</si>
  <si>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</si>
  <si>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</si>
  <si>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</si>
  <si>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</si>
  <si>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</si>
  <si>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</si>
  <si>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</si>
  <si>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</si>
  <si>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</si>
  <si>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</si>
  <si>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</si>
  <si>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</si>
  <si>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</si>
  <si>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</si>
  <si>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</si>
  <si>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</si>
  <si>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</si>
  <si>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</si>
  <si>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</si>
  <si>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</si>
  <si>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</si>
  <si>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</si>
  <si>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</si>
  <si>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</si>
  <si>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</si>
  <si>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</si>
  <si>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</si>
  <si>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</si>
  <si>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</si>
  <si>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</si>
  <si>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</si>
  <si>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</si>
  <si>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</si>
  <si>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</si>
  <si>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</si>
  <si>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</si>
  <si>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</si>
  <si>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</si>
  <si>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</si>
  <si>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</si>
  <si>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</si>
  <si>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</si>
  <si>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</si>
  <si>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</si>
  <si>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</si>
  <si>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</si>
  <si>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</si>
  <si>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</si>
  <si>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</si>
  <si>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</si>
  <si>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</si>
  <si>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</si>
  <si>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</si>
  <si>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</si>
  <si>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</si>
  <si>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</si>
  <si>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</si>
  <si>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</si>
  <si>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</si>
  <si>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</si>
  <si>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</si>
  <si>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</si>
  <si>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</si>
  <si>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</si>
  <si>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</si>
  <si>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</si>
  <si>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</si>
  <si>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</si>
  <si>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</si>
  <si>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</si>
  <si>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</si>
  <si>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</si>
  <si>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</si>
  <si>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</si>
  <si>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</si>
  <si>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</si>
  <si>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</si>
  <si>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</si>
  <si>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</si>
  <si>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</si>
  <si>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</si>
  <si>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</si>
  <si>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</si>
  <si>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</si>
  <si>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</si>
  <si>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</si>
  <si>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</si>
  <si>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</si>
  <si>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</si>
  <si>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</si>
  <si>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</si>
  <si>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</si>
  <si>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</si>
  <si>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</si>
  <si>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</si>
  <si>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</si>
  <si>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</si>
  <si>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</si>
  <si>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</si>
  <si>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</si>
  <si>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</si>
  <si>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</si>
  <si>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</si>
  <si>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</si>
  <si>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</si>
  <si>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</si>
  <si>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</si>
  <si>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</si>
  <si>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</si>
  <si>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</si>
  <si>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</si>
  <si>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</si>
  <si>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</si>
  <si>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</si>
  <si>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</si>
  <si>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</si>
  <si>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</si>
  <si>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</si>
  <si>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</si>
  <si>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</si>
  <si>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</si>
  <si>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</si>
  <si>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</si>
  <si>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</si>
  <si>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</si>
  <si>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</si>
  <si>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</si>
  <si>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</si>
  <si>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</si>
  <si>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</si>
  <si>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</si>
  <si>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</si>
  <si>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</si>
  <si>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</si>
  <si>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</si>
  <si>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</si>
  <si>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</si>
  <si>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</si>
  <si>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</si>
  <si>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</si>
  <si>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</si>
  <si>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</si>
  <si>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</si>
  <si>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</si>
  <si>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</si>
  <si>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</si>
  <si>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</si>
  <si>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</si>
  <si>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</si>
  <si>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</si>
  <si>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</si>
  <si>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</si>
  <si>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</si>
  <si>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</si>
  <si>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</si>
  <si>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</si>
  <si>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</si>
  <si>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</si>
  <si>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</si>
  <si>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</si>
  <si>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</si>
  <si>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</si>
  <si>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</si>
  <si>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</si>
  <si>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</si>
  <si>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</si>
  <si>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</si>
  <si>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</si>
  <si>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</si>
  <si>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</si>
  <si>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</si>
  <si>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</si>
  <si>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</si>
  <si>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</si>
  <si>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</si>
  <si>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</si>
  <si>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</si>
  <si>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</si>
  <si>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</si>
  <si>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</si>
  <si>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</si>
  <si>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</si>
  <si>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</si>
  <si>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</si>
  <si>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</si>
  <si>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</si>
  <si>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</si>
  <si>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</si>
  <si>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</si>
  <si>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</si>
  <si>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</si>
  <si>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</si>
  <si>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</si>
  <si>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</si>
  <si>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</si>
  <si>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</si>
  <si>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</si>
  <si>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</si>
  <si>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</si>
  <si>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</si>
  <si>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</si>
  <si>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</si>
  <si>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</si>
  <si>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</si>
  <si>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</si>
  <si>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</si>
  <si>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</si>
  <si>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</si>
  <si>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</si>
  <si>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</si>
  <si>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</si>
  <si>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</si>
  <si>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</si>
  <si>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</si>
  <si>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</si>
  <si>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</si>
  <si>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</si>
  <si>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</si>
  <si>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</si>
  <si>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</si>
  <si>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</si>
  <si>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</si>
  <si>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</si>
  <si>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</si>
  <si>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</si>
  <si>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</si>
  <si>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</si>
  <si>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</si>
  <si>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</si>
  <si>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</si>
  <si>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</si>
  <si>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</si>
  <si>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</si>
  <si>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</si>
  <si>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</si>
  <si>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</si>
  <si>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</si>
  <si>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</si>
  <si>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</si>
  <si>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</si>
  <si>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</si>
  <si>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</si>
  <si>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</si>
  <si>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</si>
  <si>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</si>
  <si>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</si>
  <si>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</si>
  <si>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</si>
  <si>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</si>
  <si>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</si>
  <si>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</si>
  <si>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</si>
  <si>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</si>
  <si>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</si>
  <si>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</si>
  <si>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</si>
  <si>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</si>
  <si>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</si>
  <si>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</si>
  <si>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</si>
  <si>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</si>
  <si>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</si>
  <si>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</si>
  <si>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</si>
  <si>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</si>
  <si>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</si>
  <si>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</si>
  <si>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</si>
  <si>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</si>
  <si>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</si>
  <si>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</si>
  <si>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</si>
  <si>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</si>
  <si>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</si>
  <si>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</si>
  <si>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</si>
  <si>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</si>
  <si>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</si>
  <si>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</si>
  <si>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</si>
  <si>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</si>
  <si>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</si>
  <si>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</si>
  <si>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</si>
  <si>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</si>
  <si>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</si>
  <si>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</si>
  <si>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</si>
  <si>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</si>
  <si>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</si>
  <si>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</si>
  <si>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</si>
  <si>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</si>
  <si>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</si>
  <si>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</si>
  <si>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</si>
  <si>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</si>
  <si>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</si>
  <si>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</si>
  <si>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</si>
  <si>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</si>
  <si>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</si>
  <si>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</si>
  <si>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</si>
  <si>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</si>
  <si>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</si>
  <si>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</si>
  <si>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</si>
  <si>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</si>
  <si>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</si>
  <si>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</si>
  <si>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</si>
  <si>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</si>
  <si>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</si>
  <si>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</si>
  <si>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</si>
  <si>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</si>
  <si>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</si>
  <si>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</si>
  <si>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</si>
  <si>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</si>
  <si>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</si>
  <si>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</si>
  <si>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</si>
  <si>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</si>
  <si>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</si>
  <si>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</si>
  <si>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</si>
  <si>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</si>
  <si>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</si>
  <si>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</si>
  <si>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</si>
  <si>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</si>
  <si>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</si>
  <si>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</si>
  <si>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</si>
  <si>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</si>
  <si>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</si>
  <si>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</si>
  <si>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</si>
  <si>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</si>
  <si>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</si>
  <si>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</si>
  <si>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</si>
  <si>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</si>
  <si>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</si>
  <si>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</si>
  <si>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</si>
  <si>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</si>
  <si>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</si>
  <si>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</si>
  <si>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</si>
  <si>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</si>
  <si>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</si>
  <si>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</si>
  <si>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</si>
  <si>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</si>
  <si>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</si>
  <si>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</si>
  <si>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</si>
  <si>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</si>
  <si>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</si>
  <si>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</si>
  <si>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</si>
  <si>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</si>
  <si>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</si>
  <si>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</si>
  <si>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</si>
  <si>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</si>
  <si>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</si>
  <si>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</si>
  <si>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</si>
  <si>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</si>
  <si>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</si>
  <si>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</si>
  <si>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</si>
  <si>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</si>
  <si>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</si>
  <si>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</si>
  <si>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</si>
  <si>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</si>
  <si>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</si>
  <si>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</si>
  <si>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</si>
  <si>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</si>
  <si>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</si>
  <si>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</si>
  <si>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</si>
  <si>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</si>
  <si>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</si>
  <si>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</si>
  <si>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</si>
  <si>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</si>
  <si>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</si>
  <si>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</si>
  <si>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</si>
  <si>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</si>
  <si>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</si>
  <si>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</si>
  <si>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</si>
  <si>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</si>
  <si>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</si>
  <si>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</si>
  <si>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</si>
  <si>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</si>
  <si>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</si>
  <si>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</si>
  <si>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</si>
  <si>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</si>
  <si>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</si>
  <si>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</si>
  <si>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</si>
  <si>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</si>
  <si>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</si>
  <si>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</si>
  <si>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</si>
  <si>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</si>
  <si>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</si>
  <si>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</si>
  <si>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</si>
  <si>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</si>
  <si>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</si>
  <si>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</si>
  <si>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</si>
  <si>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</si>
  <si>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</si>
  <si>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</si>
  <si>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</si>
  <si>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</si>
  <si>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</si>
  <si>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</si>
  <si>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</si>
  <si>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</si>
  <si>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</si>
  <si>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</si>
  <si>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</si>
  <si>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</si>
  <si>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</si>
  <si>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</si>
  <si>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</si>
  <si>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</si>
  <si>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</si>
  <si>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</si>
  <si>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</si>
  <si>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</si>
  <si>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</si>
  <si>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</si>
  <si>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</si>
  <si>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</si>
  <si>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</si>
  <si>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</si>
  <si>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</si>
  <si>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</si>
  <si>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</si>
  <si>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</si>
  <si>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</si>
  <si>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</si>
  <si>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</si>
  <si>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</si>
  <si>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</si>
  <si>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</si>
  <si>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</si>
  <si>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</si>
  <si>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</si>
  <si>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</si>
  <si>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</si>
  <si>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</si>
  <si>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</si>
  <si>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</si>
  <si>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</si>
  <si>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</si>
  <si>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</si>
  <si>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</si>
  <si>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</si>
  <si>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</si>
  <si>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</si>
  <si>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</si>
  <si>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</si>
  <si>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</si>
  <si>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</si>
  <si>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</si>
  <si>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</si>
  <si>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</si>
  <si>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</si>
  <si>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</si>
  <si>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</si>
  <si>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</si>
  <si>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</si>
  <si>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</si>
  <si>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</si>
  <si>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</si>
  <si>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</si>
  <si>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</si>
  <si>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</si>
  <si>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</si>
  <si>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</si>
  <si>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</si>
  <si>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</si>
  <si>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</si>
  <si>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</si>
  <si>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</si>
  <si>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</si>
  <si>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</si>
  <si>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</si>
  <si>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</si>
  <si>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</si>
  <si>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</si>
  <si>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</si>
  <si>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</si>
  <si>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</si>
  <si>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</si>
  <si>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</si>
  <si>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</si>
  <si>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</si>
  <si>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</si>
  <si>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</si>
  <si>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</si>
  <si>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</si>
  <si>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</si>
  <si>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</si>
  <si>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</si>
  <si>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</si>
  <si>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</si>
  <si>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</si>
  <si>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</si>
  <si>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</si>
  <si>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</si>
  <si>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</si>
  <si>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</si>
  <si>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</si>
  <si>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</si>
  <si>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</si>
  <si>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</si>
  <si>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</si>
  <si>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</si>
  <si>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</si>
  <si>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</si>
  <si>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</si>
  <si>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</si>
  <si>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</si>
  <si>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</si>
  <si>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</si>
  <si>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</si>
  <si>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</si>
  <si>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</si>
  <si>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</si>
  <si>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</si>
  <si>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</si>
  <si>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</si>
  <si>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</si>
  <si>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</si>
  <si>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</si>
  <si>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</si>
  <si>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</si>
  <si>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</si>
  <si>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</si>
  <si>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</si>
  <si>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</si>
  <si>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</si>
  <si>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</si>
  <si>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</si>
  <si>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</si>
  <si>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</si>
  <si>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</si>
  <si>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</si>
  <si>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</si>
  <si>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</si>
  <si>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</si>
  <si>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</si>
  <si>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</si>
  <si>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</si>
  <si>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</si>
  <si>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</si>
  <si>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</si>
  <si>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</si>
  <si>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</si>
  <si>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</si>
  <si>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</si>
  <si>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</si>
  <si>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</si>
  <si>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</si>
  <si>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</si>
  <si>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</si>
  <si>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</si>
  <si>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</si>
  <si>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</si>
  <si>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</si>
  <si>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</si>
  <si>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</si>
  <si>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</si>
  <si>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</si>
  <si>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</si>
  <si>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</si>
  <si>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</si>
  <si>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</si>
  <si>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</si>
  <si>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</si>
  <si>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</si>
  <si>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</si>
  <si>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</si>
  <si>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</si>
  <si>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</si>
  <si>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</si>
  <si>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</si>
  <si>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</si>
  <si>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</si>
  <si>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</si>
  <si>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</si>
  <si>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</si>
  <si>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</si>
  <si>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</si>
  <si>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</si>
  <si>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</si>
  <si>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</si>
  <si>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</si>
  <si>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</si>
  <si>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</si>
  <si>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</si>
  <si>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</si>
  <si>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</si>
  <si>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</si>
  <si>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</si>
  <si>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</si>
  <si>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</si>
  <si>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</si>
  <si>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</si>
  <si>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</si>
  <si>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</si>
  <si>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</si>
  <si>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</si>
  <si>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</si>
  <si>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</si>
  <si>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</si>
  <si>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</si>
  <si>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</si>
  <si>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</si>
  <si>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</si>
  <si>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</si>
  <si>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</si>
  <si>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</si>
  <si>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</si>
  <si>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</si>
  <si>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</si>
  <si>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</si>
  <si>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</si>
  <si>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</si>
  <si>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</si>
  <si>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</si>
  <si>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</si>
  <si>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</si>
  <si>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</si>
  <si>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</si>
  <si>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</si>
  <si>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</si>
  <si>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</si>
  <si>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</si>
  <si>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</si>
  <si>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</si>
  <si>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</si>
  <si>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</si>
  <si>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</si>
  <si>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</si>
  <si>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</si>
  <si>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</si>
  <si>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</si>
  <si>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</si>
  <si>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</si>
  <si>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</si>
  <si>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</si>
  <si>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</si>
  <si>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</si>
  <si>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</si>
  <si>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</si>
  <si>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</si>
  <si>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</si>
  <si>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</si>
  <si>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</si>
  <si>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</si>
  <si>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</si>
  <si>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</si>
  <si>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</si>
  <si>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</si>
  <si>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</si>
  <si>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</si>
  <si>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</si>
  <si>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</si>
  <si>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</si>
  <si>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</si>
  <si>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</si>
  <si>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</si>
  <si>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</si>
  <si>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</si>
  <si>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</si>
  <si>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</si>
  <si>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</si>
  <si>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</si>
  <si>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</si>
  <si>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</si>
  <si>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</si>
  <si>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</si>
  <si>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</si>
  <si>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</si>
  <si>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</si>
  <si>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</si>
  <si>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</si>
  <si>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</si>
  <si>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</si>
  <si>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</si>
  <si>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</si>
  <si>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</si>
  <si>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</si>
  <si>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</si>
  <si>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</si>
  <si>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</si>
  <si>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</si>
  <si>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</si>
  <si>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</si>
  <si>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</si>
  <si>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</si>
  <si>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</si>
  <si>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</si>
  <si>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</si>
  <si>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</si>
  <si>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</si>
  <si>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</si>
  <si>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</si>
  <si>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</si>
  <si>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</si>
  <si>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</si>
  <si>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</si>
  <si>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</si>
  <si>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</si>
  <si>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</si>
  <si>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</si>
  <si>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</si>
  <si>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</si>
  <si>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</si>
  <si>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</si>
  <si>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</si>
  <si>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</si>
  <si>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</si>
  <si>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</si>
  <si>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</si>
  <si>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</si>
  <si>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</si>
  <si>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</si>
  <si>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</si>
  <si>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</si>
  <si>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</si>
  <si>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</si>
  <si>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</si>
  <si>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</si>
  <si>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</si>
  <si>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</si>
  <si>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</si>
  <si>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</si>
  <si>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</si>
  <si>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</si>
  <si>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</si>
  <si>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</si>
  <si>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</si>
  <si>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</si>
  <si>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</si>
  <si>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</si>
  <si>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</si>
  <si>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</si>
  <si>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</si>
  <si>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</si>
  <si>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</si>
  <si>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</si>
  <si>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</si>
  <si>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</si>
  <si>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</si>
  <si>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</si>
  <si>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</si>
  <si>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</si>
  <si>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</si>
  <si>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</si>
  <si>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</si>
  <si>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</si>
  <si>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</si>
  <si>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</si>
  <si>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</si>
  <si>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</si>
  <si>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</si>
  <si>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</si>
  <si>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</si>
  <si>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</si>
  <si>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</si>
  <si>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</si>
  <si>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</si>
  <si>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</si>
  <si>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</si>
  <si>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</si>
  <si>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</si>
  <si>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</si>
  <si>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</si>
  <si>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</si>
  <si>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</si>
  <si>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</si>
  <si>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</si>
  <si>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</si>
  <si>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</si>
  <si>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</si>
  <si>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</si>
  <si>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</si>
  <si>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</si>
  <si>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</si>
  <si>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</si>
  <si>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</si>
  <si>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</si>
  <si>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</si>
  <si>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</si>
  <si>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</si>
  <si>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</si>
  <si>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</si>
  <si>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</si>
  <si>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</si>
  <si>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</si>
  <si>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</si>
  <si>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</si>
  <si>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</si>
  <si>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</si>
  <si>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</si>
  <si>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</si>
  <si>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</si>
  <si>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</si>
  <si>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</si>
  <si>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</si>
  <si>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</si>
  <si>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</si>
  <si>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</si>
  <si>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</si>
  <si>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</si>
  <si>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</si>
  <si>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</si>
  <si>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</si>
  <si>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</si>
  <si>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</si>
  <si>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</si>
  <si>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</si>
  <si>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</si>
  <si>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</si>
  <si>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</si>
  <si>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</si>
  <si>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</si>
  <si>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</si>
  <si>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</si>
  <si>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</si>
  <si>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</si>
  <si>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</si>
  <si>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</si>
  <si>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</si>
  <si>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</si>
  <si>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</si>
  <si>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</si>
  <si>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</si>
  <si>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</si>
  <si>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</si>
  <si>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</si>
  <si>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</si>
  <si>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</si>
  <si>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</si>
  <si>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</si>
  <si>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</si>
  <si>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</si>
  <si>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</si>
  <si>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</si>
  <si>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</si>
  <si>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</si>
  <si>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</si>
  <si>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</si>
  <si>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</si>
  <si>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</si>
  <si>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</si>
  <si>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</si>
  <si>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</si>
  <si>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</si>
  <si>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</si>
  <si>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</si>
  <si>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</si>
  <si>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</si>
  <si>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</si>
  <si>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</si>
  <si>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</si>
  <si>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</si>
  <si>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</si>
  <si>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</si>
  <si>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</si>
  <si>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</si>
  <si>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</si>
  <si>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</si>
  <si>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</si>
  <si>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</si>
  <si>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</si>
  <si>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</si>
  <si>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</si>
  <si>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</si>
  <si>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</si>
  <si>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</si>
  <si>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</si>
  <si>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</si>
  <si>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</si>
  <si>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</si>
  <si>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</si>
  <si>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</si>
  <si>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</si>
  <si>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</si>
  <si>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</si>
  <si>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</si>
  <si>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</si>
  <si>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</si>
  <si>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</si>
  <si>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</si>
  <si>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</si>
  <si>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</si>
  <si>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</si>
  <si>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</si>
  <si>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</si>
  <si>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</si>
  <si>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</si>
  <si>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</si>
  <si>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</si>
  <si>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</si>
  <si>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</si>
  <si>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</si>
  <si>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</si>
  <si>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</si>
  <si>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</si>
  <si>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</si>
  <si>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</si>
  <si>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</si>
  <si>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</si>
  <si>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</si>
  <si>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</si>
  <si>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</si>
  <si>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</si>
  <si>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</si>
  <si>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</si>
  <si>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</si>
  <si>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</si>
  <si>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</si>
  <si>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</si>
  <si>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</si>
  <si>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</si>
  <si>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</si>
  <si>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</si>
  <si>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</si>
  <si>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</si>
  <si>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</si>
  <si>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</si>
  <si>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</si>
  <si>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</si>
  <si>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</si>
  <si>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</si>
  <si>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</si>
  <si>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</si>
  <si>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</si>
  <si>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</si>
  <si>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</si>
  <si>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</si>
  <si>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</si>
  <si>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</si>
  <si>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</si>
  <si>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</si>
  <si>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</si>
  <si>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</si>
  <si>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</si>
  <si>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</si>
  <si>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</si>
  <si>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</si>
  <si>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</si>
  <si>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</si>
  <si>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</si>
  <si>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</si>
  <si>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</si>
  <si>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</si>
  <si>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</si>
  <si>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</si>
  <si>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</si>
  <si>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</si>
  <si>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</si>
  <si>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</si>
  <si>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</si>
  <si>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</si>
  <si>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</si>
  <si>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</si>
  <si>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</si>
  <si>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</si>
  <si>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</si>
  <si>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</si>
  <si>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</si>
  <si>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</si>
  <si>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</si>
  <si>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</si>
  <si>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</si>
  <si>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</si>
  <si>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</si>
  <si>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</si>
  <si>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</si>
  <si>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</si>
  <si>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</si>
  <si>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</si>
  <si>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</si>
  <si>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</si>
  <si>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</si>
  <si>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</si>
  <si>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</si>
  <si>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</si>
  <si>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</si>
  <si>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</si>
  <si>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</si>
  <si>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</si>
  <si>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</si>
  <si>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</si>
  <si>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</si>
  <si>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</si>
  <si>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</si>
  <si>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</si>
  <si>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</si>
  <si>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</si>
  <si>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</si>
  <si>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</si>
  <si>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</si>
  <si>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</si>
  <si>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</si>
  <si>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</si>
  <si>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</si>
  <si>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</si>
  <si>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</si>
  <si>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</si>
  <si>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</si>
  <si>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</si>
  <si>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</si>
  <si>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</si>
  <si>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</si>
  <si>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</si>
  <si>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</si>
  <si>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</si>
  <si>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</si>
  <si>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</si>
  <si>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</si>
  <si>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</si>
  <si>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</si>
  <si>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</si>
  <si>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</si>
  <si>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</si>
  <si>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</si>
  <si>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</si>
  <si>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</si>
  <si>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</si>
  <si>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</si>
  <si>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</si>
  <si>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</si>
  <si>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</si>
  <si>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</si>
  <si>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</si>
  <si>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</si>
  <si>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</si>
  <si>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</si>
  <si>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</si>
  <si>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</si>
  <si>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</si>
  <si>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</si>
  <si>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</si>
  <si>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</si>
  <si>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</si>
  <si>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</si>
  <si>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</si>
  <si>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</si>
  <si>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</si>
  <si>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</si>
  <si>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</si>
  <si>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</si>
  <si>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</si>
  <si>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</si>
  <si>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</si>
  <si>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</si>
  <si>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</si>
  <si>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</si>
  <si>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</si>
  <si>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</si>
  <si>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</si>
  <si>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</si>
  <si>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</si>
  <si>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</si>
  <si>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</si>
  <si>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</si>
  <si>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</si>
  <si>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</si>
  <si>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</si>
  <si>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</si>
  <si>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</si>
  <si>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</si>
  <si>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</si>
  <si>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</si>
  <si>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</si>
  <si>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</si>
  <si>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</si>
  <si>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</si>
  <si>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</si>
  <si>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</si>
  <si>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</si>
  <si>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</si>
  <si>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</si>
  <si>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</si>
  <si>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</si>
  <si>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</si>
  <si>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</si>
  <si>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</si>
  <si>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</si>
  <si>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</si>
  <si>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</si>
  <si>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</si>
  <si>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</si>
  <si>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</si>
  <si>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</si>
  <si>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</si>
  <si>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</si>
  <si>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</si>
  <si>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</si>
  <si>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</si>
  <si>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</si>
  <si>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</si>
  <si>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</si>
  <si>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</si>
  <si>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</si>
  <si>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</si>
  <si>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</si>
  <si>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</si>
  <si>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</si>
  <si>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</si>
  <si>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</si>
  <si>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</si>
  <si>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</si>
  <si>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</si>
  <si>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</si>
  <si>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</si>
  <si>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</si>
  <si>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</si>
  <si>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</si>
  <si>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</si>
  <si>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</si>
  <si>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</si>
  <si>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</si>
  <si>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</si>
  <si>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</si>
  <si>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</si>
  <si>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</si>
  <si>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</si>
  <si>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</si>
  <si>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</si>
  <si>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</si>
  <si>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</si>
  <si>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</si>
  <si>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</si>
  <si>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</si>
  <si>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</si>
  <si>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</si>
  <si>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</si>
  <si>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</si>
  <si>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</si>
  <si>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</si>
  <si>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</si>
  <si>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</si>
  <si>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</si>
  <si>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</si>
  <si>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</si>
  <si>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</si>
  <si>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</si>
  <si>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</si>
  <si>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</si>
  <si>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</si>
  <si>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</si>
  <si>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</si>
  <si>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</si>
  <si>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</si>
  <si>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</si>
  <si>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</si>
  <si>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</si>
  <si>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</si>
  <si>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</si>
  <si>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</si>
  <si>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</si>
  <si>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</si>
  <si>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</si>
  <si>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</si>
  <si>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</si>
  <si>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</si>
  <si>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</si>
  <si>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</si>
  <si>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</si>
  <si>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</si>
  <si>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</si>
  <si>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</si>
  <si>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</si>
  <si>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</si>
  <si>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</si>
  <si>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</si>
  <si>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</si>
  <si>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</si>
  <si>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</si>
  <si>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</si>
  <si>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</si>
  <si>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</si>
  <si>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</si>
  <si>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</si>
  <si>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</si>
  <si>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</si>
  <si>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</si>
  <si>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</si>
  <si>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</si>
  <si>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</si>
  <si>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</si>
  <si>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</si>
  <si>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</si>
  <si>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</si>
  <si>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</si>
  <si>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</si>
  <si>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</si>
  <si>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</si>
  <si>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</si>
  <si>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</si>
  <si>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</si>
  <si>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</si>
  <si>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</si>
  <si>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</si>
  <si>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</si>
  <si>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</si>
  <si>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</si>
  <si>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</si>
  <si>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</si>
  <si>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</si>
  <si>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</si>
  <si>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</si>
  <si>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</si>
  <si>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</si>
  <si>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</si>
  <si>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</si>
  <si>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</si>
  <si>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</si>
  <si>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</si>
  <si>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</si>
  <si>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</si>
  <si>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</si>
  <si>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</si>
  <si>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</si>
  <si>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</si>
  <si>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</si>
  <si>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</si>
  <si>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</si>
  <si>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</si>
  <si>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</si>
  <si>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</si>
  <si>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</si>
  <si>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</si>
  <si>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</si>
  <si>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</si>
  <si>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</si>
  <si>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</si>
  <si>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</si>
  <si>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</si>
  <si>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</si>
  <si>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</si>
  <si>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</si>
  <si>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</si>
  <si>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</si>
  <si>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</si>
  <si>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</si>
  <si>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</si>
  <si>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</si>
  <si>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</si>
  <si>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</si>
  <si>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</si>
  <si>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</si>
  <si>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</si>
  <si>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</si>
  <si>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</si>
  <si>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</si>
  <si>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</si>
  <si>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</si>
  <si>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</si>
  <si>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</si>
  <si>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</si>
  <si>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</si>
  <si>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</si>
  <si>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</si>
  <si>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</si>
  <si>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</si>
  <si>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</si>
  <si>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</si>
  <si>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</si>
  <si>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</si>
  <si>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</si>
  <si>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</si>
  <si>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</si>
  <si>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</si>
  <si>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</si>
  <si>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</si>
  <si>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</si>
  <si>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</si>
  <si>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</si>
  <si>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</si>
  <si>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</si>
  <si>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</si>
  <si>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</si>
  <si>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</si>
  <si>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</si>
  <si>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</si>
  <si>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</si>
  <si>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</si>
  <si>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</si>
  <si>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</si>
  <si>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</si>
  <si>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</si>
  <si>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</si>
  <si>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</si>
  <si>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</si>
  <si>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</si>
  <si>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</si>
  <si>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</si>
  <si>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</si>
  <si>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</si>
  <si>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</si>
  <si>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</si>
  <si>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</si>
  <si>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</si>
  <si>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</si>
  <si>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</si>
  <si>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</si>
  <si>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</si>
  <si>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</si>
  <si>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</si>
  <si>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</si>
  <si>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</si>
  <si>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</si>
  <si>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</si>
  <si>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</si>
  <si>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</si>
  <si>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</si>
  <si>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</si>
  <si>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</si>
  <si>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</si>
  <si>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</si>
  <si>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</si>
  <si>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</si>
  <si>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</si>
  <si>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</si>
  <si>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</si>
  <si>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</si>
  <si>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</si>
  <si>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</si>
  <si>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</si>
  <si>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</si>
  <si>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</si>
  <si>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</si>
  <si>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</si>
  <si>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</si>
  <si>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</si>
  <si>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</si>
  <si>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</si>
  <si>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</si>
  <si>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</si>
  <si>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</si>
  <si>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</si>
  <si>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</si>
  <si>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</si>
  <si>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</si>
  <si>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</si>
  <si>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</si>
  <si>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</si>
  <si>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</si>
  <si>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</si>
  <si>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</si>
  <si>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</si>
  <si>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</si>
  <si>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</si>
  <si>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</si>
  <si>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</si>
  <si>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</si>
  <si>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</si>
  <si>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</si>
  <si>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</si>
  <si>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</si>
  <si>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</si>
  <si>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</si>
  <si>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</si>
  <si>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</si>
  <si>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</si>
  <si>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</si>
  <si>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</si>
  <si>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</si>
  <si>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</si>
  <si>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</si>
  <si>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</si>
  <si>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</si>
  <si>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</si>
  <si>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</si>
  <si>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</si>
  <si>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</si>
  <si>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</si>
  <si>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</si>
  <si>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</si>
  <si>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</si>
  <si>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</si>
  <si>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</si>
  <si>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</si>
  <si>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</si>
  <si>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</si>
  <si>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</si>
  <si>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</si>
  <si>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</si>
  <si>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</si>
  <si>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</si>
  <si>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</si>
  <si>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</si>
  <si>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</si>
  <si>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</si>
  <si>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</si>
  <si>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</si>
  <si>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</si>
  <si>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</si>
  <si>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</si>
  <si>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</si>
  <si>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</si>
  <si>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</si>
  <si>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</si>
  <si>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</si>
  <si>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</si>
  <si>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</si>
  <si>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</si>
  <si>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</si>
  <si>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</si>
  <si>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</si>
  <si>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</si>
  <si>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</si>
  <si>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</si>
  <si>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</si>
  <si>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</si>
  <si>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</si>
  <si>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</si>
  <si>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</si>
  <si>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</si>
  <si>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</si>
  <si>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</si>
  <si>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</si>
  <si>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</si>
  <si>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</si>
  <si>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</si>
  <si>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</si>
  <si>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</si>
  <si>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</si>
  <si>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</si>
  <si>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</si>
  <si>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</si>
  <si>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</si>
  <si>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</si>
  <si>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</si>
  <si>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</si>
  <si>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</si>
  <si>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</si>
  <si>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</si>
  <si>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</si>
  <si>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</si>
  <si>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</si>
  <si>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</si>
  <si>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</si>
  <si>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</si>
  <si>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</si>
  <si>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</si>
  <si>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</si>
  <si>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</si>
  <si>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</si>
  <si>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</si>
  <si>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</si>
  <si>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</si>
  <si>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</si>
  <si>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</si>
  <si>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</si>
  <si>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</si>
  <si>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</si>
  <si>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</si>
  <si>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</si>
  <si>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</si>
  <si>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</si>
  <si>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</si>
  <si>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</si>
  <si>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</si>
  <si>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</si>
  <si>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</si>
  <si>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</si>
  <si>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</si>
  <si>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</si>
  <si>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</si>
  <si>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</si>
  <si>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</si>
  <si>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</si>
  <si>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</si>
  <si>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</si>
  <si>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</si>
  <si>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</si>
  <si>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</si>
  <si>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</si>
  <si>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</si>
  <si>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</si>
  <si>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</si>
  <si>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</si>
  <si>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</si>
  <si>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</si>
  <si>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</si>
  <si>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</si>
  <si>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</si>
  <si>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</si>
  <si>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</si>
  <si>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</si>
  <si>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</si>
  <si>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</si>
  <si>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</si>
  <si>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</si>
  <si>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</si>
  <si>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</si>
  <si>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</si>
  <si>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</si>
  <si>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</si>
  <si>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</si>
  <si>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</si>
  <si>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</si>
  <si>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</si>
  <si>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</si>
  <si>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</si>
  <si>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</si>
  <si>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</si>
  <si>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</si>
  <si>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</si>
  <si>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</si>
  <si>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</si>
  <si>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</si>
  <si>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</si>
  <si>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</si>
  <si>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</si>
  <si>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</si>
  <si>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</si>
  <si>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</si>
  <si>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</si>
  <si>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</si>
  <si>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</si>
  <si>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</si>
  <si>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</si>
  <si>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</si>
  <si>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</si>
  <si>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</si>
  <si>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</si>
  <si>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</si>
  <si>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</si>
  <si>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</si>
  <si>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</si>
  <si>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</si>
  <si>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</si>
  <si>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</si>
  <si>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</si>
  <si>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</si>
  <si>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</si>
  <si>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</si>
  <si>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</si>
  <si>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</si>
  <si>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</si>
  <si>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</si>
  <si>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</si>
  <si>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</si>
  <si>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</si>
  <si>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</si>
  <si>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</si>
  <si>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</si>
  <si>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</si>
  <si>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</si>
  <si>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</si>
  <si>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</si>
  <si>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</si>
  <si>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</si>
  <si>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</si>
  <si>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</si>
  <si>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</si>
  <si>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</si>
  <si>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</si>
  <si>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</si>
  <si>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</si>
  <si>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</si>
  <si>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</si>
  <si>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</si>
  <si>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</si>
  <si>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</si>
  <si>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</si>
  <si>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</si>
  <si>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</si>
  <si>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</si>
  <si>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</si>
  <si>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</si>
  <si>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</si>
  <si>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</si>
  <si>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</si>
  <si>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</si>
  <si>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</si>
  <si>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</si>
  <si>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</si>
  <si>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</si>
  <si>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</si>
  <si>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</si>
  <si>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</si>
  <si>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</si>
  <si>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</si>
  <si>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</si>
  <si>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</si>
  <si>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</si>
  <si>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</si>
  <si>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</si>
  <si>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</si>
  <si>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</si>
  <si>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</si>
  <si>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</si>
  <si>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</si>
  <si>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</si>
  <si>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</si>
  <si>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</si>
  <si>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</si>
  <si>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</si>
  <si>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</si>
  <si>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</si>
  <si>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</si>
  <si>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</si>
  <si>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</si>
  <si>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</si>
  <si>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</si>
  <si>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</si>
  <si>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</si>
  <si>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</si>
  <si>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</si>
  <si>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</si>
  <si>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</si>
  <si>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</si>
  <si>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</si>
  <si>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</si>
  <si>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</si>
  <si>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</si>
  <si>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</si>
  <si>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</si>
  <si>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</si>
  <si>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</si>
  <si>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</si>
  <si>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</si>
  <si>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</si>
  <si>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</si>
  <si>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</si>
  <si>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</si>
  <si>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</si>
  <si>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</si>
  <si>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</si>
  <si>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</si>
  <si>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</si>
  <si>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</si>
  <si>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</si>
  <si>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</si>
  <si>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</si>
  <si>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</si>
  <si>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</si>
  <si>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</si>
  <si>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</si>
  <si>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</si>
  <si>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</si>
  <si>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</si>
  <si>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</si>
  <si>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</si>
  <si>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</si>
  <si>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</si>
  <si>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</si>
  <si>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</si>
  <si>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</si>
  <si>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</si>
  <si>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</si>
  <si>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</si>
  <si>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</si>
  <si>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</si>
  <si>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</si>
  <si>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</si>
  <si>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</si>
  <si>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</si>
  <si>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</si>
  <si>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</si>
  <si>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</si>
  <si>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</si>
  <si>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</si>
  <si>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</si>
  <si>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</si>
  <si>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</si>
  <si>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</si>
  <si>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</si>
  <si>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</si>
  <si>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</si>
  <si>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</si>
  <si>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</si>
  <si>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</si>
  <si>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</si>
  <si>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</si>
  <si>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</si>
  <si>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</si>
  <si>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</si>
  <si>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</si>
  <si>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</si>
  <si>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</si>
  <si>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</si>
  <si>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</si>
  <si>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</si>
  <si>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</si>
  <si>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</si>
  <si>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</si>
  <si>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</si>
  <si>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</si>
  <si>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</si>
  <si>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</si>
  <si>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</si>
  <si>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</si>
  <si>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</si>
  <si>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</si>
  <si>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</si>
  <si>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</si>
  <si>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</si>
  <si>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</si>
  <si>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</si>
  <si>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</si>
  <si>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</si>
  <si>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</si>
  <si>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</si>
  <si>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</si>
  <si>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</si>
  <si>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</si>
  <si>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</si>
  <si>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</si>
  <si>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</si>
  <si>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</si>
  <si>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</si>
  <si>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</si>
  <si>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</si>
  <si>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</si>
  <si>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</si>
  <si>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</si>
  <si>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</si>
  <si>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</si>
  <si>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</si>
  <si>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</si>
  <si>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</si>
  <si>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</si>
  <si>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</si>
  <si>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</si>
  <si>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</si>
  <si>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</si>
  <si>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</si>
  <si>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</si>
  <si>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</si>
  <si>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</si>
  <si>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</si>
  <si>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</si>
  <si>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</si>
  <si>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</si>
  <si>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</si>
  <si>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</si>
  <si>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</si>
  <si>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</si>
  <si>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</si>
  <si>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</si>
  <si>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</si>
  <si>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</si>
  <si>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</si>
  <si>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</si>
  <si>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</si>
  <si>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</si>
  <si>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</si>
  <si>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</si>
  <si>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</si>
  <si>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</si>
  <si>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</si>
  <si>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</si>
  <si>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</si>
  <si>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</si>
  <si>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</si>
  <si>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</si>
  <si>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</si>
  <si>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</si>
  <si>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</si>
  <si>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</si>
  <si>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</si>
  <si>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</si>
  <si>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</si>
  <si>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</si>
  <si>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</si>
  <si>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</si>
  <si>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</si>
  <si>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</si>
  <si>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</si>
  <si>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</si>
  <si>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</si>
  <si>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</si>
  <si>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</si>
  <si>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</si>
  <si>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</si>
  <si>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</si>
  <si>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</si>
  <si>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</si>
  <si>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</si>
  <si>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</si>
  <si>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</si>
  <si>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</si>
  <si>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</si>
  <si>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</si>
  <si>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</si>
  <si>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</si>
  <si>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</si>
  <si>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</si>
  <si>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</si>
  <si>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</si>
  <si>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</si>
  <si>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</si>
  <si>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</si>
  <si>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</si>
  <si>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</si>
  <si>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</si>
  <si>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</si>
  <si>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</si>
  <si>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</si>
  <si>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</si>
  <si>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</si>
  <si>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</si>
  <si>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</si>
  <si>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</si>
  <si>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</si>
  <si>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</si>
  <si>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</si>
  <si>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</si>
  <si>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</si>
  <si>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</si>
  <si>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</si>
  <si>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</si>
  <si>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</si>
  <si>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</si>
  <si>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</si>
  <si>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</si>
  <si>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</si>
  <si>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</si>
  <si>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</si>
  <si>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</si>
  <si>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</si>
  <si>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</si>
  <si>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</si>
  <si>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</si>
  <si>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</si>
  <si>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</si>
  <si>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</si>
  <si>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</si>
  <si>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</si>
  <si>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</si>
  <si>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</si>
  <si>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</si>
  <si>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</si>
  <si>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</si>
  <si>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</si>
  <si>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</si>
  <si>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</si>
  <si>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</si>
  <si>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</si>
  <si>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</si>
  <si>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</si>
  <si>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</si>
  <si>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</si>
  <si>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</si>
  <si>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</si>
  <si>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</si>
  <si>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</si>
  <si>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</si>
  <si>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</si>
  <si>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</si>
  <si>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</si>
  <si>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</si>
  <si>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</si>
  <si>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</si>
  <si>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</si>
  <si>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</si>
  <si>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</si>
  <si>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</si>
  <si>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</si>
  <si>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</si>
  <si>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</si>
  <si>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</si>
  <si>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</si>
  <si>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</si>
  <si>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</si>
  <si>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</si>
  <si>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</si>
  <si>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</si>
  <si>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</si>
  <si>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</si>
  <si>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</si>
  <si>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</si>
  <si>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</si>
  <si>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</si>
  <si>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</si>
  <si>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</si>
  <si>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</si>
  <si>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</si>
  <si>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</si>
  <si>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</si>
  <si>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</si>
  <si>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</si>
  <si>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</si>
  <si>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</si>
  <si>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</si>
  <si>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</si>
  <si>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</si>
  <si>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</si>
  <si>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</si>
  <si>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</si>
  <si>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</si>
  <si>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</si>
  <si>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</si>
  <si>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</si>
  <si>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</si>
  <si>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</si>
  <si>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</si>
  <si>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</si>
  <si>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</si>
  <si>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</si>
  <si>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</si>
  <si>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</si>
  <si>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</si>
  <si>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</si>
  <si>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</si>
  <si>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</si>
  <si>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</si>
  <si>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</si>
  <si>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</si>
  <si>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</si>
  <si>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</si>
  <si>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</si>
  <si>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</si>
  <si>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</si>
  <si>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</si>
  <si>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</si>
  <si>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</si>
  <si>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</si>
  <si>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</si>
  <si>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</si>
  <si>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</si>
  <si>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</si>
  <si>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</si>
  <si>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</si>
  <si>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</si>
  <si>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</si>
  <si>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</si>
  <si>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</si>
  <si>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</si>
  <si>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</si>
  <si>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</si>
  <si>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</si>
  <si>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</si>
  <si>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</si>
  <si>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</si>
  <si>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</si>
  <si>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</si>
  <si>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</si>
  <si>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</si>
  <si>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</si>
  <si>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</si>
  <si>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</si>
  <si>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</si>
  <si>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</si>
  <si>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</si>
  <si>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</si>
  <si>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</si>
  <si>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</si>
  <si>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</si>
  <si>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</si>
  <si>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</si>
  <si>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</si>
  <si>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</si>
  <si>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</si>
  <si>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</si>
  <si>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</si>
  <si>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</si>
  <si>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</si>
  <si>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</si>
  <si>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</si>
  <si>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</si>
  <si>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</si>
  <si>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</si>
  <si>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</si>
  <si>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</si>
  <si>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</si>
  <si>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</si>
  <si>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</si>
  <si>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</si>
  <si>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</si>
  <si>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</si>
  <si>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</si>
  <si>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</si>
  <si>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</si>
  <si>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</si>
  <si>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</si>
  <si>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</si>
  <si>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</si>
  <si>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</si>
  <si>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</si>
  <si>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</si>
  <si>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</si>
  <si>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</si>
  <si>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</si>
  <si>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</si>
  <si>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</si>
  <si>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</si>
  <si>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</si>
  <si>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</si>
  <si>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</si>
  <si>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</si>
  <si>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</si>
  <si>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</si>
  <si>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</si>
  <si>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</si>
  <si>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</si>
  <si>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</si>
  <si>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</si>
  <si>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</si>
  <si>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</si>
  <si>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</si>
  <si>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</si>
  <si>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</si>
  <si>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</si>
  <si>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</si>
  <si>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</si>
  <si>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</si>
  <si>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</si>
  <si>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</si>
  <si>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</si>
  <si>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</si>
  <si>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</si>
  <si>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</si>
  <si>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</si>
  <si>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</si>
  <si>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</si>
  <si>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</si>
  <si>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</si>
  <si>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</si>
  <si>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</si>
  <si>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</si>
  <si>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</si>
  <si>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</si>
  <si>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</si>
  <si>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</si>
  <si>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</si>
  <si>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</si>
  <si>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</si>
  <si>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</si>
  <si>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</si>
  <si>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</si>
  <si>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</si>
  <si>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</si>
  <si>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</si>
  <si>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</si>
  <si>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</si>
  <si>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</si>
  <si>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</si>
  <si>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</si>
  <si>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</si>
  <si>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</si>
  <si>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</si>
  <si>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</si>
  <si>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</si>
  <si>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</si>
  <si>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</si>
  <si>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</si>
  <si>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</si>
  <si>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</si>
  <si>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</si>
  <si>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</si>
  <si>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</si>
  <si>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</si>
  <si>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</si>
  <si>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</si>
  <si>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</si>
  <si>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</si>
  <si>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</si>
  <si>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</si>
  <si>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</si>
  <si>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</si>
  <si>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</si>
  <si>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</si>
  <si>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</si>
  <si>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</si>
  <si>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</si>
  <si>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</si>
  <si>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</si>
  <si>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</si>
  <si>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</si>
  <si>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</si>
  <si>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</si>
  <si>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</si>
  <si>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</si>
  <si>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</si>
  <si>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</si>
  <si>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</si>
  <si>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</si>
  <si>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</si>
  <si>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</si>
  <si>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</si>
  <si>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</si>
  <si>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</si>
  <si>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</si>
  <si>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</si>
  <si>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</si>
  <si>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</si>
  <si>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</si>
  <si>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</si>
  <si>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</si>
  <si>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</si>
  <si>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</si>
  <si>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</si>
  <si>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</si>
  <si>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</si>
  <si>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</si>
  <si>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</si>
  <si>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</si>
  <si>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</si>
  <si>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</si>
  <si>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</si>
  <si>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</si>
  <si>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</si>
  <si>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</si>
  <si>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</si>
  <si>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</si>
  <si>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</si>
  <si>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</si>
  <si>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</si>
  <si>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</si>
  <si>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</si>
  <si>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</si>
  <si>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</si>
  <si>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</si>
  <si>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</si>
  <si>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</si>
  <si>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</si>
  <si>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</si>
  <si>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</si>
  <si>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</si>
  <si>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</si>
  <si>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</si>
  <si>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</si>
  <si>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</si>
  <si>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</si>
  <si>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</si>
  <si>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</si>
  <si>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</si>
  <si>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</si>
  <si>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</si>
  <si>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</si>
  <si>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</si>
  <si>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</si>
  <si>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</si>
  <si>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</si>
  <si>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</si>
  <si>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</si>
  <si>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</si>
  <si>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</si>
  <si>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</si>
  <si>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</si>
  <si>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</si>
  <si>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</si>
  <si>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</si>
  <si>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</si>
  <si>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</si>
  <si>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</si>
  <si>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</si>
  <si>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</si>
  <si>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</si>
  <si>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</si>
  <si>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</si>
  <si>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</si>
  <si>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</si>
  <si>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</si>
  <si>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</si>
  <si>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</si>
  <si>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</si>
  <si>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</si>
  <si>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</si>
  <si>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</si>
  <si>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</si>
  <si>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</si>
  <si>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</si>
  <si>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</si>
  <si>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</si>
  <si>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</si>
  <si>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</si>
  <si>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</si>
  <si>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</si>
  <si>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</si>
  <si>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</si>
  <si>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</si>
  <si>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</si>
  <si>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</si>
  <si>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</si>
  <si>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</si>
  <si>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</si>
  <si>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</si>
  <si>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</si>
  <si>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</si>
  <si>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</si>
  <si>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</si>
  <si>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</si>
  <si>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</si>
  <si>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</si>
  <si>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</si>
  <si>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</si>
  <si>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</si>
  <si>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</si>
  <si>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</si>
  <si>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</si>
  <si>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</si>
  <si>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</si>
  <si>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</si>
  <si>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</si>
  <si>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</si>
  <si>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</si>
  <si>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</si>
  <si>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</si>
  <si>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</si>
  <si>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</si>
  <si>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</si>
  <si>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</si>
  <si>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</si>
  <si>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</si>
  <si>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</si>
  <si>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</si>
  <si>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</si>
  <si>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</si>
  <si>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</si>
  <si>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</si>
  <si>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</si>
  <si>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</si>
  <si>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</si>
  <si>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</si>
  <si>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</si>
  <si>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</si>
  <si>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</si>
  <si>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</si>
  <si>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</si>
  <si>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</si>
  <si>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</si>
  <si>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</si>
  <si>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</si>
  <si>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</si>
  <si>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</si>
  <si>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</si>
  <si>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</si>
  <si>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</si>
  <si>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</si>
  <si>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</si>
  <si>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</si>
  <si>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</si>
  <si>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</si>
  <si>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</si>
  <si>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</si>
  <si>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</si>
  <si>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</si>
  <si>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</si>
  <si>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</si>
  <si>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</si>
  <si>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</si>
  <si>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</si>
  <si>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</si>
  <si>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</si>
  <si>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</si>
  <si>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</si>
  <si>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</si>
  <si>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</si>
  <si>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</si>
  <si>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</si>
  <si>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</si>
  <si>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</si>
  <si>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</si>
  <si>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</si>
  <si>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</si>
  <si>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</si>
  <si>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</si>
  <si>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</si>
  <si>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</si>
  <si>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</si>
  <si>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</si>
  <si>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</si>
  <si>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</si>
  <si>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</si>
  <si>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</si>
  <si>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</si>
  <si>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</si>
  <si>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</si>
  <si>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</si>
  <si>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</si>
  <si>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</si>
  <si>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</si>
  <si>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</si>
  <si>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</si>
  <si>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</si>
  <si>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</si>
  <si>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</si>
  <si>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</si>
  <si>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</si>
  <si>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</si>
  <si>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</si>
  <si>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</si>
  <si>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</si>
  <si>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</si>
  <si>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</si>
  <si>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</si>
  <si>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</si>
  <si>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</si>
  <si>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</si>
  <si>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</si>
  <si>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</si>
  <si>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</si>
  <si>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</si>
  <si>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</si>
  <si>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</si>
  <si>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</si>
  <si>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</si>
  <si>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</si>
  <si>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</si>
  <si>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</si>
  <si>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</si>
  <si>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</si>
  <si>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</si>
  <si>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</si>
  <si>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</si>
  <si>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</si>
  <si>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</si>
  <si>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</si>
  <si>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</si>
  <si>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</si>
  <si>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</si>
  <si>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</si>
  <si>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</si>
  <si>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</si>
  <si>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</si>
  <si>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</si>
  <si>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</si>
  <si>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</si>
  <si>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</si>
  <si>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</si>
  <si>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</si>
  <si>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</si>
  <si>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</si>
  <si>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</si>
  <si>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</si>
  <si>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</si>
  <si>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</si>
  <si>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</si>
  <si>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</si>
  <si>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</si>
  <si>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</si>
  <si>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</si>
  <si>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</si>
  <si>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</si>
  <si>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</si>
  <si>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</si>
  <si>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</si>
  <si>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</si>
  <si>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</si>
  <si>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</si>
  <si>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</si>
  <si>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</si>
  <si>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</si>
  <si>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</si>
  <si>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</si>
  <si>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</si>
  <si>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</si>
  <si>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</si>
  <si>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</si>
  <si>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</si>
  <si>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</si>
  <si>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</si>
  <si>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</si>
  <si>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</si>
  <si>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</si>
  <si>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</si>
  <si>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</si>
  <si>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</si>
  <si>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</si>
  <si>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</si>
  <si>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</si>
  <si>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</si>
  <si>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</si>
  <si>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</si>
  <si>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</si>
  <si>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</si>
  <si>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</si>
  <si>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</si>
  <si>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</si>
  <si>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</si>
  <si>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</si>
  <si>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</si>
  <si>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</si>
  <si>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</si>
  <si>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</si>
  <si>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</si>
  <si>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</si>
  <si>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</si>
  <si>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</si>
  <si>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</si>
  <si>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</si>
  <si>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</si>
  <si>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</si>
  <si>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</si>
  <si>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</si>
  <si>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</si>
  <si>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</si>
  <si>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</si>
  <si>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</si>
  <si>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</si>
  <si>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</si>
  <si>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</si>
  <si>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</si>
  <si>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</si>
  <si>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</si>
  <si>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</si>
  <si>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</si>
  <si>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</si>
  <si>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</si>
  <si>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</si>
  <si>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</si>
  <si>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</si>
  <si>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</si>
  <si>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</si>
  <si>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</si>
  <si>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</si>
  <si>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</si>
  <si>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</si>
  <si>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</si>
  <si>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</si>
  <si>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</si>
  <si>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</si>
  <si>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</si>
  <si>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</si>
  <si>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</si>
  <si>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</si>
  <si>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</si>
  <si>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</si>
  <si>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</si>
  <si>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</si>
  <si>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</si>
  <si>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</si>
  <si>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</si>
  <si>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</si>
  <si>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</si>
  <si>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</si>
  <si>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</si>
  <si>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</si>
  <si>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</si>
  <si>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</si>
  <si>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</si>
  <si>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</si>
  <si>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</si>
  <si>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</si>
  <si>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</si>
  <si>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</si>
  <si>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</si>
  <si>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</si>
  <si>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</si>
  <si>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</si>
  <si>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</si>
  <si>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</si>
  <si>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</si>
  <si>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</si>
  <si>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</si>
  <si>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</si>
  <si>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</si>
  <si>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</si>
  <si>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</si>
  <si>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</si>
  <si>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</si>
  <si>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</si>
  <si>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</si>
  <si>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</si>
  <si>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</si>
  <si>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</si>
  <si>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</si>
  <si>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</si>
  <si>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</si>
  <si>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</si>
  <si>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</si>
  <si>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</si>
  <si>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</si>
  <si>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</si>
  <si>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</si>
  <si>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</si>
  <si>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</si>
  <si>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</si>
  <si>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</si>
  <si>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</si>
  <si>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</si>
  <si>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</si>
  <si>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</si>
  <si>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</si>
  <si>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</si>
  <si>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</si>
  <si>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</si>
  <si>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</si>
  <si>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</si>
  <si>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</si>
  <si>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</si>
  <si>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</si>
  <si>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</si>
  <si>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</si>
  <si>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</si>
  <si>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</si>
  <si>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</si>
  <si>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</si>
  <si>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</si>
  <si>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</si>
  <si>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</si>
  <si>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</si>
  <si>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</si>
  <si>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</si>
  <si>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</si>
  <si>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</si>
  <si>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</si>
  <si>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</si>
  <si>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</si>
  <si>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</si>
  <si>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</si>
  <si>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</si>
  <si>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</si>
  <si>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</si>
  <si>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</si>
  <si>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</si>
  <si>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</si>
  <si>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</si>
  <si>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</si>
  <si>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</si>
  <si>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</si>
  <si>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</si>
  <si>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</si>
  <si>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</si>
  <si>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</si>
  <si>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</si>
  <si>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</si>
  <si>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</si>
  <si>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</si>
  <si>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</si>
  <si>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</si>
  <si>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</si>
  <si>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</si>
  <si>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</si>
  <si>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</si>
  <si>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</si>
  <si>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</si>
  <si>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</si>
  <si>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</si>
  <si>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</si>
  <si>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</si>
  <si>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</si>
  <si>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</si>
  <si>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</si>
  <si>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</si>
  <si>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</si>
  <si>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</si>
  <si>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</si>
  <si>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</si>
  <si>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</si>
  <si>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</si>
  <si>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</si>
  <si>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</si>
  <si>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</si>
  <si>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</si>
  <si>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</si>
  <si>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</si>
  <si>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</si>
  <si>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</si>
  <si>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</si>
  <si>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</si>
  <si>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</si>
  <si>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</si>
  <si>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</si>
  <si>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</si>
  <si>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</si>
  <si>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</si>
  <si>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</si>
  <si>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</si>
  <si>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</si>
  <si>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</si>
  <si>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</si>
  <si>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</si>
  <si>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</si>
  <si>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</si>
  <si>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</si>
  <si>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</si>
  <si>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</si>
  <si>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</si>
  <si>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</si>
  <si>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</si>
  <si>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</si>
  <si>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</si>
  <si>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</si>
  <si>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</si>
  <si>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</si>
  <si>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</si>
  <si>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</si>
  <si>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</si>
  <si>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</si>
  <si>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</si>
  <si>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</si>
  <si>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</si>
  <si>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</si>
  <si>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</si>
  <si>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</si>
  <si>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</si>
  <si>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</si>
  <si>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</si>
  <si>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</si>
  <si>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</si>
  <si>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</si>
  <si>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</si>
  <si>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</si>
  <si>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</si>
  <si>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</si>
  <si>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</si>
  <si>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</si>
  <si>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</si>
  <si>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</si>
  <si>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</si>
  <si>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</si>
  <si>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</si>
  <si>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</si>
  <si>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</si>
  <si>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</si>
  <si>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</si>
  <si>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</si>
  <si>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</si>
  <si>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</si>
  <si>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</si>
  <si>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</si>
  <si>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</si>
  <si>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</si>
  <si>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</si>
  <si>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</si>
  <si>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</si>
  <si>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</si>
  <si>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</si>
  <si>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</si>
  <si>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</si>
  <si>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</si>
  <si>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</si>
  <si>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</si>
  <si>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</si>
  <si>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</si>
  <si>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</si>
  <si>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</si>
  <si>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</si>
  <si>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</si>
  <si>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</si>
  <si>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</si>
  <si>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</si>
  <si>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</si>
  <si>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</si>
  <si>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</si>
  <si>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</si>
  <si>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</si>
  <si>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</si>
  <si>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</si>
  <si>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</si>
  <si>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</si>
  <si>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</si>
  <si>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</si>
  <si>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</si>
  <si>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</si>
  <si>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</si>
  <si>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</si>
  <si>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</si>
  <si>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</si>
  <si>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</si>
  <si>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</si>
  <si>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</si>
  <si>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</si>
  <si>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</si>
  <si>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</si>
  <si>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</si>
  <si>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</si>
  <si>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</si>
  <si>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</si>
  <si>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</si>
  <si>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</si>
  <si>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</si>
  <si>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</si>
  <si>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</si>
  <si>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</si>
  <si>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</si>
  <si>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</si>
  <si>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</si>
  <si>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</si>
  <si>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</si>
  <si>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</si>
  <si>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</si>
  <si>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</si>
  <si>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</si>
  <si>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</si>
  <si>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</si>
  <si>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</si>
  <si>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</si>
  <si>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</si>
  <si>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</si>
  <si>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</si>
  <si>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</si>
  <si>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</si>
  <si>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</si>
  <si>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</si>
  <si>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</si>
  <si>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</si>
  <si>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</si>
  <si>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</si>
  <si>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</si>
  <si>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</si>
  <si>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</si>
  <si>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</si>
  <si>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</si>
  <si>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</si>
  <si>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</si>
  <si>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</si>
  <si>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</si>
  <si>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</si>
  <si>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</si>
  <si>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</si>
  <si>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</si>
  <si>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</si>
  <si>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</si>
  <si>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</si>
  <si>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</si>
  <si>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</si>
  <si>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</si>
  <si>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</si>
  <si>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</si>
  <si>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</si>
  <si>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</si>
  <si>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</si>
  <si>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</si>
  <si>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</si>
  <si>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</si>
  <si>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</si>
  <si>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</si>
  <si>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</si>
  <si>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</si>
  <si>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</si>
  <si>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</si>
  <si>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</si>
  <si>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</si>
  <si>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</si>
  <si>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</si>
  <si>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</si>
  <si>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</si>
  <si>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</si>
  <si>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</si>
  <si>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</si>
  <si>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</si>
  <si>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</si>
  <si>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</si>
  <si>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</si>
  <si>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</si>
  <si>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</si>
  <si>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</si>
  <si>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</si>
  <si>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</si>
  <si>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</si>
  <si>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</si>
  <si>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</si>
  <si>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</si>
  <si>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</si>
  <si>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</si>
  <si>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</si>
  <si>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</si>
  <si>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</si>
  <si>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</si>
  <si>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</si>
  <si>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</si>
  <si>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</si>
  <si>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</si>
  <si>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</si>
  <si>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</si>
  <si>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</si>
  <si>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</si>
  <si>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</si>
  <si>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</si>
  <si>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</si>
  <si>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</si>
  <si>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</si>
  <si>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</si>
  <si>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</si>
  <si>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</si>
  <si>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</si>
  <si>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</si>
  <si>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</si>
  <si>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</si>
  <si>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</si>
  <si>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</si>
  <si>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</si>
  <si>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</si>
  <si>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</si>
  <si>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</si>
  <si>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</si>
  <si>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</si>
  <si>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</si>
  <si>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</si>
  <si>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</si>
  <si>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</si>
  <si>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</si>
  <si>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</si>
  <si>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</si>
  <si>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</si>
  <si>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</si>
  <si>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</si>
  <si>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</si>
  <si>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</si>
  <si>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</si>
  <si>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</si>
  <si>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</si>
  <si>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</si>
  <si>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</si>
  <si>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</si>
  <si>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</si>
  <si>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</si>
  <si>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</si>
  <si>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</si>
  <si>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</si>
  <si>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</si>
  <si>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</si>
  <si>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</si>
  <si>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</si>
  <si>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</si>
  <si>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</si>
  <si>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</si>
  <si>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</si>
  <si>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</si>
  <si>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</si>
  <si>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</si>
  <si>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</si>
  <si>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</si>
  <si>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</si>
  <si>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</si>
  <si>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</si>
  <si>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</si>
  <si>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</si>
  <si>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</si>
  <si>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</si>
  <si>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</si>
  <si>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</si>
  <si>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</si>
  <si>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</si>
  <si>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</si>
  <si>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</si>
  <si>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</si>
  <si>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</si>
  <si>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</si>
  <si>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</si>
  <si>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</si>
  <si>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</si>
  <si>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</si>
  <si>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</si>
  <si>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</si>
  <si>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</si>
  <si>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</si>
  <si>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</si>
  <si>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</si>
  <si>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</si>
  <si>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</si>
  <si>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</si>
  <si>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</si>
  <si>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</si>
  <si>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</si>
  <si>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</si>
  <si>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</si>
  <si>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</si>
  <si>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</si>
  <si>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</si>
  <si>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</si>
  <si>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</si>
  <si>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</si>
  <si>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</si>
  <si>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</si>
  <si>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</si>
  <si>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</si>
  <si>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</si>
  <si>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</si>
  <si>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</si>
  <si>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</si>
  <si>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</si>
  <si>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</si>
  <si>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</si>
  <si>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</si>
  <si>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</si>
  <si>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</si>
  <si>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</si>
  <si>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</si>
  <si>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</si>
  <si>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</si>
  <si>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</si>
  <si>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</si>
  <si>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</si>
  <si>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</si>
  <si>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</si>
  <si>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</si>
  <si>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</si>
  <si>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</si>
  <si>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</si>
  <si>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</si>
  <si>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</si>
  <si>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</si>
  <si>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</si>
  <si>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</si>
  <si>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</si>
  <si>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</si>
  <si>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</si>
  <si>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</si>
  <si>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</si>
  <si>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</si>
  <si>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</si>
  <si>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</si>
  <si>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</si>
  <si>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</si>
  <si>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</si>
  <si>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</si>
  <si>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</si>
  <si>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</si>
  <si>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</si>
  <si>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</si>
  <si>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</si>
  <si>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</si>
  <si>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</si>
  <si>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</si>
  <si>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</si>
  <si>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</si>
  <si>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</si>
  <si>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</si>
  <si>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</si>
  <si>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</si>
  <si>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</si>
  <si>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</si>
  <si>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</si>
  <si>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</si>
  <si>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</si>
  <si>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</si>
  <si>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</si>
  <si>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</si>
  <si>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</si>
  <si>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</si>
  <si>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</si>
  <si>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</si>
  <si>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</si>
  <si>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</si>
  <si>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</si>
  <si>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</si>
  <si>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</si>
  <si>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</si>
  <si>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</si>
  <si>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</si>
  <si>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</si>
  <si>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</si>
  <si>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</si>
  <si>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</si>
  <si>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</si>
  <si>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</si>
  <si>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</si>
  <si>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</si>
  <si>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</si>
  <si>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</si>
  <si>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</si>
  <si>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</si>
  <si>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</si>
  <si>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</si>
  <si>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</si>
  <si>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</si>
  <si>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</si>
  <si>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</si>
  <si>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</si>
  <si>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</si>
  <si>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</si>
  <si>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</si>
  <si>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</si>
  <si>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</si>
  <si>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</si>
  <si>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</si>
  <si>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</si>
  <si>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</si>
  <si>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</si>
  <si>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</si>
  <si>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</si>
  <si>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</si>
  <si>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</si>
  <si>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</si>
  <si>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</si>
  <si>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</si>
  <si>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</si>
  <si>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</si>
  <si>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</si>
  <si>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</si>
  <si>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</si>
  <si>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</si>
  <si>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</si>
  <si>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</si>
  <si>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</si>
  <si>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</si>
  <si>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</si>
  <si>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</si>
  <si>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</si>
  <si>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</si>
  <si>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</si>
  <si>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</si>
  <si>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</si>
  <si>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</si>
  <si>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</si>
  <si>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</si>
  <si>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</si>
  <si>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</si>
  <si>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</si>
  <si>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</si>
  <si>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</si>
  <si>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</si>
  <si>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</si>
  <si>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</si>
  <si>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</si>
  <si>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</si>
  <si>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</si>
  <si>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</si>
  <si>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</si>
  <si>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</si>
  <si>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</si>
  <si>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</si>
  <si>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</si>
  <si>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</si>
  <si>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</si>
  <si>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</si>
  <si>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</si>
  <si>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</si>
  <si>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</si>
  <si>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</si>
  <si>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</si>
  <si>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</si>
  <si>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</si>
  <si>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</si>
  <si>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</si>
  <si>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</si>
  <si>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</si>
  <si>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</si>
  <si>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</si>
  <si>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</si>
  <si>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</si>
  <si>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</si>
  <si>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</si>
  <si>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</si>
  <si>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</si>
  <si>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</si>
  <si>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</si>
  <si>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</si>
  <si>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</si>
  <si>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</si>
  <si>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</si>
  <si>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</si>
  <si>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</si>
  <si>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</si>
  <si>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</si>
  <si>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</si>
  <si>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</si>
  <si>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</si>
  <si>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</si>
  <si>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</si>
  <si>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</si>
  <si>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</si>
  <si>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</si>
  <si>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</si>
  <si>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</si>
  <si>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</si>
  <si>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</si>
  <si>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</si>
  <si>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</si>
  <si>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</si>
  <si>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</si>
  <si>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</si>
  <si>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</si>
  <si>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</si>
  <si>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</si>
  <si>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</si>
  <si>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</si>
  <si>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</si>
  <si>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</si>
  <si>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</si>
  <si>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</si>
  <si>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</si>
  <si>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</si>
  <si>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</si>
  <si>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</si>
  <si>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</si>
  <si>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</si>
  <si>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</si>
  <si>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</si>
  <si>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</si>
  <si>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</si>
  <si>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</si>
  <si>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</si>
  <si>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</si>
  <si>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</si>
  <si>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</si>
  <si>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</si>
  <si>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</si>
  <si>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</si>
  <si>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</si>
  <si>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</si>
  <si>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</si>
  <si>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</si>
  <si>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</si>
  <si>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</si>
  <si>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</si>
  <si>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</si>
  <si>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</si>
  <si>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</si>
  <si>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</si>
  <si>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</si>
  <si>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</si>
  <si>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</si>
  <si>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</si>
  <si>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</si>
  <si>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</si>
  <si>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</si>
  <si>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</si>
  <si>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</si>
  <si>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</si>
  <si>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</si>
  <si>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</si>
  <si>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</si>
  <si>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</si>
  <si>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</si>
  <si>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</si>
  <si>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</si>
  <si>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</si>
  <si>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</si>
  <si>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</si>
  <si>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</si>
  <si>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</si>
  <si>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</si>
  <si>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</si>
  <si>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</si>
  <si>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</si>
  <si>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</si>
  <si>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</si>
  <si>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</si>
  <si>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</si>
  <si>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</si>
  <si>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</si>
  <si>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</si>
  <si>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</si>
  <si>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</si>
  <si>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</si>
  <si>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</si>
  <si>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</si>
  <si>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</si>
  <si>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</si>
  <si>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</si>
  <si>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</si>
  <si>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</si>
  <si>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</si>
  <si>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</si>
  <si>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</si>
  <si>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</si>
  <si>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</si>
  <si>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</si>
  <si>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</si>
  <si>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</si>
  <si>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</si>
  <si>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</si>
  <si>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</si>
  <si>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</si>
  <si>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</si>
  <si>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</si>
  <si>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</si>
  <si>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</si>
  <si>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</si>
  <si>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</si>
  <si>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</si>
  <si>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</si>
  <si>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</si>
  <si>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</si>
  <si>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</si>
  <si>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</si>
  <si>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</si>
  <si>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</si>
  <si>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</si>
  <si>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</si>
  <si>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</si>
  <si>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</si>
  <si>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</si>
  <si>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</si>
  <si>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</si>
  <si>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</si>
  <si>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</si>
  <si>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</si>
  <si>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</si>
  <si>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</si>
  <si>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</si>
  <si>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</si>
  <si>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</si>
  <si>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</si>
  <si>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</si>
  <si>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</si>
  <si>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</si>
  <si>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</si>
  <si>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</si>
  <si>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</si>
  <si>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</si>
  <si>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</si>
  <si>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</si>
  <si>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</si>
  <si>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</si>
  <si>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</si>
  <si>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</si>
  <si>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</si>
  <si>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</si>
  <si>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</si>
  <si>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</si>
  <si>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</si>
  <si>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</si>
  <si>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</si>
  <si>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</si>
  <si>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</si>
  <si>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</si>
  <si>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</si>
  <si>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</si>
  <si>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</si>
  <si>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</si>
  <si>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</si>
  <si>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</si>
  <si>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</si>
  <si>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</si>
  <si>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</si>
  <si>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</si>
  <si>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</si>
  <si>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</si>
  <si>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</si>
  <si>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</si>
  <si>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</si>
  <si>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</si>
  <si>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</si>
  <si>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</si>
  <si>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</si>
  <si>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</si>
  <si>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</si>
  <si>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</si>
  <si>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</si>
  <si>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</si>
  <si>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</si>
  <si>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</si>
  <si>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</si>
  <si>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</si>
  <si>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</si>
  <si>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</si>
  <si>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</si>
  <si>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</si>
  <si>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</si>
  <si>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</si>
  <si>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</si>
  <si>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</si>
  <si>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</si>
  <si>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</si>
  <si>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</si>
  <si>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</si>
  <si>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</si>
  <si>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</si>
  <si>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</si>
  <si>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</si>
  <si>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</si>
  <si>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</si>
  <si>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</si>
  <si>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</si>
  <si>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</si>
  <si>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</si>
  <si>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</si>
  <si>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</si>
  <si>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</si>
  <si>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</si>
  <si>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</si>
  <si>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</si>
  <si>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</si>
  <si>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</si>
  <si>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</si>
  <si>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</si>
  <si>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</si>
  <si>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</si>
  <si>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</si>
  <si>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</si>
  <si>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</si>
  <si>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</si>
  <si>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</si>
  <si>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</si>
  <si>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</si>
  <si>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</si>
  <si>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</si>
  <si>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</si>
  <si>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</si>
  <si>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</si>
  <si>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</si>
  <si>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</si>
  <si>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</si>
  <si>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</si>
  <si>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</si>
  <si>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</si>
  <si>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</si>
  <si>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</si>
  <si>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</si>
  <si>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</si>
  <si>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</si>
  <si>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</si>
  <si>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</si>
  <si>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</si>
  <si>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</si>
  <si>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</si>
  <si>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</si>
  <si>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</si>
  <si>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</si>
  <si>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</si>
  <si>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</si>
  <si>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</si>
  <si>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</si>
  <si>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</si>
  <si>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</si>
  <si>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</si>
  <si>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</si>
  <si>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</si>
  <si>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</si>
  <si>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</si>
  <si>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</si>
  <si>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</si>
  <si>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</si>
  <si>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</si>
  <si>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</si>
  <si>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</si>
  <si>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</si>
  <si>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</si>
  <si>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</si>
  <si>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</si>
  <si>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</si>
  <si>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</si>
  <si>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</si>
  <si>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</si>
  <si>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</si>
  <si>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</si>
  <si>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</si>
  <si>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</si>
  <si>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</si>
  <si>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</si>
  <si>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</si>
  <si>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</si>
  <si>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</si>
  <si>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</si>
  <si>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</si>
  <si>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</si>
  <si>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</si>
  <si>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</si>
  <si>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</si>
  <si>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</si>
  <si>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</si>
  <si>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</si>
  <si>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</si>
  <si>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</si>
  <si>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</si>
  <si>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</si>
  <si>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</si>
  <si>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</si>
  <si>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</si>
  <si>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</si>
  <si>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</si>
  <si>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</si>
  <si>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</si>
  <si>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</si>
  <si>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</si>
  <si>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</si>
  <si>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</si>
  <si>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</si>
  <si>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</si>
  <si>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</si>
  <si>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</si>
  <si>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</si>
  <si>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</si>
  <si>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</si>
  <si>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</si>
  <si>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</si>
  <si>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</si>
  <si>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</si>
  <si>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</si>
  <si>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</si>
  <si>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</si>
  <si>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</si>
  <si>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</si>
  <si>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</si>
  <si>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</si>
  <si>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</si>
  <si>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</si>
  <si>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</si>
  <si>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</si>
  <si>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</si>
  <si>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</si>
  <si>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</si>
  <si>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</si>
  <si>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</si>
  <si>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</si>
  <si>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</si>
  <si>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</si>
  <si>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</si>
  <si>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</si>
  <si>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</si>
  <si>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</si>
  <si>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</si>
  <si>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</si>
  <si>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</si>
  <si>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</si>
  <si>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</si>
  <si>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</si>
  <si>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</si>
  <si>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</si>
  <si>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</si>
  <si>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</si>
  <si>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</si>
  <si>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</si>
  <si>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</si>
  <si>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</si>
  <si>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</si>
  <si>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</si>
  <si>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</si>
  <si>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</si>
  <si>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</si>
  <si>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</si>
  <si>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</si>
  <si>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</si>
  <si>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</si>
  <si>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</si>
  <si>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</si>
  <si>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</si>
  <si>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</si>
  <si>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</si>
  <si>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</si>
  <si>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</si>
  <si>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</si>
  <si>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</si>
  <si>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</si>
  <si>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</si>
  <si>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</si>
  <si>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</si>
  <si>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</si>
  <si>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</si>
  <si>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</si>
  <si>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</si>
  <si>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</si>
  <si>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</si>
  <si>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</si>
  <si>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</si>
  <si>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</si>
  <si>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</si>
  <si>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</si>
  <si>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</si>
  <si>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</si>
  <si>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</si>
  <si>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</si>
  <si>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</si>
  <si>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</si>
  <si>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</si>
  <si>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</si>
  <si>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</si>
  <si>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</si>
  <si>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</si>
  <si>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</si>
  <si>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</si>
  <si>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</si>
  <si>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</si>
  <si>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</si>
  <si>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</si>
  <si>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</si>
  <si>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</si>
  <si>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</si>
  <si>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</si>
  <si>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</si>
  <si>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</si>
  <si>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</si>
  <si>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</si>
  <si>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</si>
  <si>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</si>
  <si>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</si>
  <si>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</si>
  <si>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</si>
  <si>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</si>
  <si>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</si>
  <si>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</si>
  <si>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</si>
  <si>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</si>
  <si>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</si>
  <si>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</si>
  <si>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</si>
  <si>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</si>
  <si>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</si>
  <si>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</si>
  <si>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</si>
  <si>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</si>
  <si>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</si>
  <si>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</si>
  <si>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</si>
  <si>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</si>
  <si>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</si>
  <si>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</si>
  <si>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</si>
  <si>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</si>
  <si>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</si>
  <si>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</si>
  <si>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</si>
  <si>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</si>
  <si>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</si>
  <si>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</si>
  <si>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</si>
  <si>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</si>
  <si>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</si>
  <si>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</si>
  <si>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</si>
  <si>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</si>
  <si>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</si>
  <si>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</si>
  <si>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</si>
  <si>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</si>
  <si>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</si>
  <si>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</si>
  <si>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</si>
  <si>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</si>
  <si>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</si>
  <si>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</si>
  <si>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</si>
  <si>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</si>
  <si>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</si>
  <si>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</si>
  <si>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</si>
  <si>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</si>
  <si>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</si>
  <si>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</si>
  <si>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</si>
  <si>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</si>
  <si>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</si>
  <si>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</si>
  <si>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</si>
  <si>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</si>
  <si>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</si>
  <si>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</si>
  <si>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</si>
  <si>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</si>
  <si>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</si>
  <si>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</si>
  <si>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</si>
  <si>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</si>
  <si>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</si>
  <si>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</si>
  <si>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</si>
  <si>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</si>
  <si>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</si>
  <si>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</si>
  <si>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</si>
  <si>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</si>
  <si>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</si>
  <si>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</si>
  <si>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</si>
  <si>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</si>
  <si>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</si>
  <si>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</si>
  <si>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</si>
  <si>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</si>
  <si>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</si>
  <si>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</si>
  <si>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</si>
  <si>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</si>
  <si>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</si>
  <si>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</si>
  <si>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</si>
  <si>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</si>
  <si>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</si>
  <si>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</si>
  <si>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</si>
  <si>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</si>
  <si>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</si>
  <si>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</si>
  <si>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</si>
  <si>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</si>
  <si>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</si>
  <si>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</si>
  <si>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</si>
  <si>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</si>
  <si>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</si>
  <si>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</si>
  <si>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</si>
  <si>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</si>
  <si>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</si>
  <si>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</si>
  <si>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</si>
  <si>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</si>
  <si>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</si>
  <si>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</si>
  <si>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</si>
  <si>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</si>
  <si>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</si>
  <si>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</si>
  <si>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</si>
  <si>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</si>
  <si>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</si>
  <si>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</si>
  <si>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</si>
  <si>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</si>
  <si>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</si>
  <si>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</si>
  <si>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</si>
  <si>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</si>
  <si>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</si>
  <si>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</si>
  <si>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</si>
  <si>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</si>
  <si>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</si>
  <si>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</si>
  <si>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</si>
  <si>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</si>
  <si>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</si>
  <si>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</si>
  <si>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</si>
  <si>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</si>
  <si>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</si>
  <si>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</si>
  <si>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</si>
  <si>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</si>
  <si>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</si>
  <si>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</si>
  <si>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</si>
  <si>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</si>
  <si>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</si>
  <si>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</si>
  <si>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</si>
  <si>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</si>
  <si>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</si>
  <si>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</si>
  <si>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</si>
  <si>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</si>
  <si>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</si>
  <si>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</si>
  <si>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</si>
  <si>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</si>
  <si>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</si>
  <si>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</si>
  <si>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</si>
  <si>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</si>
  <si>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</si>
  <si>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</si>
  <si>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</si>
  <si>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</si>
  <si>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</si>
  <si>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</si>
  <si>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</si>
  <si>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</si>
  <si>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</si>
  <si>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</si>
  <si>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</si>
  <si>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</si>
  <si>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</si>
  <si>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</si>
  <si>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</si>
  <si>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</si>
  <si>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</si>
  <si>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</si>
  <si>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</si>
  <si>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</si>
  <si>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</si>
  <si>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</si>
  <si>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</si>
  <si>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</si>
  <si>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</si>
  <si>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</si>
  <si>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</si>
  <si>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</si>
  <si>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</si>
  <si>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</si>
  <si>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</si>
  <si>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</si>
  <si>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</si>
  <si>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</si>
  <si>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</si>
  <si>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</si>
  <si>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</si>
  <si>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</si>
  <si>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</si>
  <si>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</si>
  <si>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</si>
  <si>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</si>
  <si>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</si>
  <si>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</si>
  <si>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</si>
  <si>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</si>
  <si>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</si>
  <si>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</si>
  <si>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</si>
  <si>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</si>
  <si>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</si>
  <si>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</si>
  <si>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</si>
  <si>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</si>
  <si>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</si>
  <si>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</si>
  <si>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</si>
  <si>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</si>
  <si>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</si>
  <si>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</si>
  <si>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</si>
  <si>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</si>
  <si>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</si>
  <si>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</si>
  <si>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</si>
  <si>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</si>
  <si>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</si>
  <si>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</si>
  <si>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</si>
  <si>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</si>
  <si>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</si>
  <si>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</si>
  <si>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</si>
  <si>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</si>
  <si>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</si>
  <si>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</si>
  <si>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</si>
  <si>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</si>
  <si>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</si>
  <si>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</si>
  <si>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</si>
  <si>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</si>
  <si>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</si>
  <si>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</si>
  <si>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</si>
  <si>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</si>
  <si>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</si>
  <si>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</si>
  <si>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</si>
  <si>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</si>
  <si>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</si>
  <si>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</si>
  <si>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</si>
  <si>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</si>
  <si>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</si>
  <si>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</si>
  <si>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</si>
  <si>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</si>
  <si>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</si>
  <si>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</si>
  <si>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</si>
  <si>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</si>
  <si>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</si>
  <si>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</si>
  <si>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</si>
  <si>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</si>
  <si>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</si>
  <si>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</si>
  <si>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</si>
  <si>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</si>
  <si>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</si>
  <si>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</si>
  <si>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</si>
  <si>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</si>
  <si>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</si>
  <si>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</si>
  <si>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</si>
  <si>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</si>
  <si>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</si>
  <si>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</si>
  <si>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</si>
  <si>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</si>
  <si>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</si>
  <si>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</si>
  <si>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</si>
  <si>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</si>
  <si>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</si>
  <si>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</si>
  <si>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</si>
  <si>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</si>
  <si>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</si>
  <si>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</si>
  <si>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</si>
  <si>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</si>
  <si>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</si>
  <si>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</si>
  <si>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</si>
  <si>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</si>
  <si>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</si>
  <si>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</si>
  <si>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</si>
  <si>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</si>
  <si>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</si>
  <si>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</si>
  <si>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</si>
  <si>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</si>
  <si>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</si>
  <si>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</si>
  <si>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</si>
  <si>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</si>
  <si>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</si>
  <si>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</si>
  <si>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</si>
  <si>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</si>
  <si>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</si>
  <si>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</si>
  <si>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</si>
  <si>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</si>
  <si>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</si>
  <si>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</si>
  <si>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</si>
  <si>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</si>
  <si>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</si>
  <si>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</si>
  <si>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</si>
  <si>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</si>
  <si>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</si>
  <si>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</si>
  <si>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</si>
  <si>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</si>
  <si>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</si>
  <si>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</si>
  <si>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</si>
  <si>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</si>
  <si>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</si>
  <si>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</si>
  <si>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</si>
  <si>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</si>
  <si>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</si>
  <si>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</si>
  <si>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</si>
  <si>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</si>
  <si>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</si>
  <si>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</si>
  <si>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</si>
  <si>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</si>
  <si>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</si>
  <si>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</si>
  <si>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</si>
  <si>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</si>
  <si>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</si>
  <si>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</si>
  <si>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</si>
  <si>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</si>
  <si>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</si>
  <si>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</si>
  <si>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</si>
  <si>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</si>
  <si>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</si>
  <si>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</si>
  <si>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</si>
  <si>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</si>
  <si>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</si>
  <si>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</si>
  <si>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</si>
  <si>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</si>
  <si>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</si>
  <si>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</si>
  <si>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</si>
  <si>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</si>
  <si>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</si>
  <si>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</si>
  <si>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</si>
  <si>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</si>
  <si>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</si>
  <si>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</si>
  <si>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</si>
  <si>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</si>
  <si>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</si>
  <si>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</si>
  <si>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</si>
  <si>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</si>
  <si>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</si>
  <si>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</si>
  <si>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</si>
  <si>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</si>
  <si>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</si>
  <si>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</si>
  <si>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</si>
  <si>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</si>
  <si>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</si>
  <si>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</si>
  <si>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</si>
  <si>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</si>
  <si>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</si>
  <si>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</si>
  <si>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</si>
  <si>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</si>
  <si>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</si>
  <si>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</si>
  <si>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</si>
  <si>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</si>
  <si>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</si>
  <si>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</si>
  <si>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</si>
  <si>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</si>
  <si>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</si>
  <si>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</si>
  <si>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</si>
  <si>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</si>
  <si>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</si>
  <si>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</si>
  <si>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</si>
  <si>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</si>
  <si>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</si>
  <si>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</si>
  <si>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</si>
  <si>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</si>
  <si>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</si>
  <si>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</si>
  <si>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</si>
  <si>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</si>
  <si>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</si>
  <si>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</si>
  <si>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</si>
  <si>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</si>
  <si>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</si>
  <si>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</si>
  <si>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</si>
  <si>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</si>
  <si>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</si>
  <si>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</si>
  <si>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</si>
  <si>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</si>
  <si>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</si>
  <si>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</si>
  <si>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</si>
  <si>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</si>
  <si>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</si>
  <si>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</si>
  <si>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</si>
  <si>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</si>
  <si>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</si>
  <si>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</si>
  <si>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</si>
  <si>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</si>
  <si>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</si>
  <si>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</si>
  <si>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</si>
  <si>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</si>
  <si>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</si>
  <si>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</si>
  <si>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</si>
  <si>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</si>
  <si>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</si>
  <si>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</si>
  <si>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</si>
  <si>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</si>
  <si>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</si>
  <si>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</si>
  <si>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</si>
  <si>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</si>
  <si>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</si>
  <si>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</si>
  <si>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</si>
  <si>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</si>
  <si>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</si>
  <si>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</si>
  <si>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</si>
  <si>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</si>
  <si>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</si>
  <si>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</si>
  <si>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</si>
  <si>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</si>
  <si>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</si>
  <si>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</si>
  <si>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</si>
  <si>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</si>
  <si>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</si>
  <si>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</si>
  <si>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</si>
  <si>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</si>
  <si>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</si>
  <si>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</si>
  <si>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</si>
  <si>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</si>
  <si>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</si>
  <si>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</si>
  <si>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</si>
  <si>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</si>
  <si>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</si>
  <si>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</si>
  <si>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</si>
  <si>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</si>
  <si>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</si>
  <si>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</si>
  <si>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</si>
  <si>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</si>
  <si>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</si>
  <si>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</si>
  <si>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</si>
  <si>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</si>
  <si>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</si>
  <si>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</si>
  <si>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</si>
  <si>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</si>
  <si>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</si>
  <si>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</si>
  <si>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</si>
  <si>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</si>
  <si>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</si>
  <si>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</si>
  <si>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</si>
  <si>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</si>
  <si>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</si>
  <si>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</si>
  <si>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</si>
  <si>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</si>
  <si>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</si>
  <si>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</si>
  <si>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</si>
  <si>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</si>
  <si>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</si>
  <si>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</si>
  <si>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</si>
  <si>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</si>
  <si>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</si>
  <si>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</si>
  <si>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</si>
  <si>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</si>
  <si>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</si>
  <si>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</si>
  <si>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</si>
  <si>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</si>
  <si>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</si>
  <si>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</si>
  <si>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</si>
  <si>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</si>
  <si>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</si>
  <si>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</si>
  <si>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</si>
  <si>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</si>
  <si>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</si>
  <si>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</si>
  <si>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</si>
  <si>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</si>
  <si>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</si>
  <si>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</si>
  <si>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</si>
  <si>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</si>
  <si>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</si>
  <si>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</si>
  <si>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</si>
  <si>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</si>
  <si>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</si>
  <si>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</si>
  <si>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</si>
  <si>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</si>
  <si>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</si>
  <si>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</si>
  <si>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</si>
  <si>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</si>
  <si>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</si>
  <si>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</si>
  <si>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</si>
  <si>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</si>
  <si>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</si>
  <si>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</si>
  <si>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</si>
  <si>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</si>
  <si>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</si>
  <si>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</si>
  <si>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</si>
  <si>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</si>
  <si>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</si>
  <si>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</si>
  <si>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</si>
  <si>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</si>
  <si>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</si>
  <si>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</si>
  <si>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</si>
  <si>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</si>
  <si>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</si>
  <si>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</si>
  <si>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</si>
  <si>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</si>
  <si>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</si>
  <si>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</si>
  <si>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</si>
  <si>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</si>
  <si>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</si>
  <si>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</si>
  <si>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</si>
  <si>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</si>
  <si>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</si>
  <si>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</si>
  <si>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</si>
  <si>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</si>
  <si>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</si>
  <si>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</si>
  <si>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</si>
  <si>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</si>
  <si>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</si>
  <si>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</si>
  <si>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</si>
  <si>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</si>
  <si>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</si>
  <si>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</si>
  <si>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</si>
  <si>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</si>
  <si>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</si>
  <si>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</si>
  <si>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</si>
  <si>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</si>
  <si>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</si>
  <si>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</si>
  <si>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</si>
  <si>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</si>
  <si>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</si>
  <si>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</si>
  <si>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</si>
  <si>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</si>
  <si>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</si>
  <si>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</si>
  <si>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</si>
  <si>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</si>
  <si>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</si>
  <si>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</si>
  <si>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</si>
  <si>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</si>
  <si>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</si>
  <si>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</si>
  <si>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</si>
  <si>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</si>
  <si>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</si>
  <si>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</si>
  <si>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</si>
  <si>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</si>
  <si>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</si>
  <si>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</si>
  <si>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</si>
  <si>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</si>
  <si>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</si>
  <si>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</si>
  <si>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</si>
  <si>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</si>
  <si>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</si>
  <si>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</si>
  <si>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</si>
  <si>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</si>
  <si>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</si>
  <si>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</si>
  <si>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</si>
  <si>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</si>
  <si>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</si>
  <si>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</si>
  <si>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</si>
  <si>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</si>
  <si>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</si>
  <si>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</si>
  <si>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</si>
  <si>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</si>
  <si>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</si>
  <si>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</si>
  <si>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</si>
  <si>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</si>
  <si>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</si>
  <si>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</si>
  <si>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</si>
  <si>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</si>
  <si>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</si>
  <si>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</si>
  <si>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</si>
  <si>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</si>
  <si>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</si>
  <si>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</si>
  <si>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</si>
  <si>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</si>
  <si>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</si>
  <si>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</si>
  <si>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</si>
  <si>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</si>
  <si>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</si>
  <si>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</si>
  <si>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</si>
  <si>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</si>
  <si>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</si>
  <si>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</si>
  <si>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</si>
  <si>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</si>
  <si>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</si>
  <si>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</si>
  <si>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</si>
  <si>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</si>
  <si>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</si>
  <si>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</si>
  <si>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</si>
  <si>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</si>
  <si>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</si>
  <si>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</si>
  <si>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</si>
  <si>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</si>
  <si>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</si>
  <si>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</si>
  <si>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</si>
  <si>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</si>
  <si>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</si>
  <si>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</si>
  <si>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</si>
  <si>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</si>
  <si>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</si>
  <si>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</si>
  <si>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</si>
  <si>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</si>
  <si>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</si>
  <si>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</si>
  <si>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</si>
  <si>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</si>
  <si>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</si>
  <si>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</si>
  <si>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</si>
  <si>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</si>
  <si>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</si>
  <si>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</si>
  <si>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</si>
  <si>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</si>
  <si>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</si>
  <si>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</si>
  <si>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</si>
  <si>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</si>
  <si>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</si>
  <si>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</si>
  <si>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</si>
  <si>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</si>
  <si>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</si>
  <si>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</si>
  <si>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</si>
  <si>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</si>
  <si>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</si>
  <si>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</si>
  <si>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</si>
  <si>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</si>
  <si>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</si>
  <si>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</si>
  <si>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</si>
  <si>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</si>
  <si>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</si>
  <si>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</si>
  <si>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</si>
  <si>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</si>
  <si>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</si>
  <si>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</si>
  <si>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</si>
  <si>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</si>
  <si>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</si>
  <si>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</si>
  <si>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</si>
  <si>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</si>
  <si>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</si>
  <si>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</si>
  <si>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</si>
  <si>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</si>
  <si>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</si>
  <si>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</si>
  <si>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</si>
  <si>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</si>
  <si>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</si>
  <si>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</si>
  <si>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</si>
  <si>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</si>
  <si>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</si>
  <si>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</si>
  <si>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</si>
  <si>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</si>
  <si>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</si>
  <si>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</si>
  <si>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</si>
  <si>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</si>
  <si>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</si>
  <si>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</si>
  <si>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</si>
  <si>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</si>
  <si>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</si>
  <si>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</si>
  <si>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</si>
  <si>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</si>
  <si>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</si>
  <si>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</si>
  <si>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</si>
  <si>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</si>
  <si>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</si>
  <si>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</si>
  <si>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</si>
  <si>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</si>
  <si>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</si>
  <si>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</si>
  <si>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</si>
  <si>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</si>
  <si>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</si>
  <si>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</si>
  <si>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</si>
  <si>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</si>
  <si>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</si>
  <si>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</si>
  <si>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</si>
  <si>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</si>
  <si>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</si>
  <si>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</si>
  <si>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</si>
  <si>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</si>
  <si>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</si>
  <si>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</si>
  <si>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</si>
  <si>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</si>
  <si>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</si>
  <si>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</si>
  <si>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</si>
  <si>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</si>
  <si>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</si>
  <si>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</si>
  <si>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</si>
  <si>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</si>
  <si>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</si>
  <si>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</si>
  <si>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</si>
  <si>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</si>
  <si>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</si>
  <si>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</si>
  <si>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</si>
  <si>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</si>
  <si>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</si>
  <si>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</si>
  <si>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</si>
  <si>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</si>
  <si>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</si>
  <si>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</si>
  <si>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</si>
  <si>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</si>
  <si>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</si>
  <si>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</si>
  <si>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</si>
  <si>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</si>
  <si>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</si>
  <si>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</si>
  <si>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</si>
  <si>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</si>
  <si>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</si>
  <si>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</si>
  <si>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</si>
  <si>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</si>
  <si>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</si>
  <si>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</si>
  <si>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</si>
  <si>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</si>
  <si>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</si>
  <si>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</si>
  <si>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</si>
  <si>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</si>
  <si>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</si>
  <si>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</si>
  <si>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</si>
  <si>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</si>
  <si>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</si>
  <si>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</si>
  <si>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</si>
  <si>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</si>
  <si>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</si>
  <si>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</si>
  <si>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</si>
  <si>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</si>
  <si>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</si>
  <si>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</si>
  <si>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</si>
  <si>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</si>
  <si>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</si>
  <si>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</si>
  <si>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</si>
  <si>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</si>
  <si>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</si>
  <si>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</si>
  <si>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</si>
  <si>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</si>
  <si>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</si>
  <si>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</si>
  <si>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</si>
  <si>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</si>
  <si>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</si>
  <si>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</si>
  <si>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</si>
  <si>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</si>
  <si>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</si>
  <si>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</si>
  <si>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</si>
  <si>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</si>
  <si>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</si>
  <si>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</si>
  <si>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</si>
  <si>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</si>
  <si>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</si>
  <si>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</si>
  <si>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</si>
  <si>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</si>
  <si>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</si>
  <si>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</si>
  <si>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</si>
  <si>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</si>
  <si>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</si>
  <si>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</si>
  <si>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</si>
  <si>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</si>
  <si>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</si>
  <si>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</si>
  <si>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</si>
  <si>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</si>
  <si>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</si>
  <si>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</si>
  <si>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</si>
  <si>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</si>
  <si>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</si>
  <si>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</si>
  <si>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</si>
  <si>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</si>
  <si>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</si>
  <si>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</si>
  <si>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</si>
  <si>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</si>
  <si>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</si>
  <si>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</si>
  <si>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</si>
  <si>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</si>
  <si>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</si>
  <si>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</si>
  <si>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</si>
  <si>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</si>
  <si>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</si>
  <si>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</si>
  <si>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</si>
  <si>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</si>
  <si>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</si>
  <si>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</si>
  <si>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</si>
  <si>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</si>
  <si>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</si>
  <si>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</si>
  <si>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</si>
  <si>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</si>
  <si>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</si>
  <si>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</si>
  <si>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</si>
  <si>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</si>
  <si>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</si>
  <si>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</si>
  <si>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</si>
  <si>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</si>
  <si>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</si>
  <si>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</si>
  <si>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</si>
  <si>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</si>
  <si>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</si>
  <si>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</si>
  <si>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</si>
  <si>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</si>
  <si>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</si>
  <si>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</si>
  <si>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</si>
  <si>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</si>
  <si>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</si>
  <si>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</si>
  <si>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</si>
  <si>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</si>
  <si>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</si>
  <si>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</si>
  <si>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</si>
  <si>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</si>
  <si>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</si>
  <si>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</si>
  <si>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</si>
  <si>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</si>
  <si>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</si>
  <si>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</si>
  <si>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</si>
  <si>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</si>
  <si>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</si>
  <si>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</si>
  <si>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</si>
  <si>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</si>
  <si>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</si>
  <si>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</si>
  <si>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</si>
  <si>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</si>
  <si>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</si>
  <si>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</si>
  <si>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</si>
  <si>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</si>
  <si>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</si>
  <si>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</si>
  <si>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</si>
  <si>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</si>
  <si>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</si>
  <si>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</si>
  <si>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</si>
  <si>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</si>
  <si>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</si>
  <si>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</si>
  <si>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</si>
  <si>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</si>
  <si>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</si>
  <si>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</si>
  <si>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</si>
  <si>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</si>
  <si>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</si>
  <si>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</si>
  <si>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</si>
  <si>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</si>
  <si>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</si>
  <si>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</si>
  <si>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</si>
  <si>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</si>
  <si>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</si>
  <si>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</si>
  <si>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</si>
  <si>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</si>
  <si>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</si>
  <si>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</si>
  <si>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</si>
  <si>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</si>
  <si>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</si>
  <si>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</si>
  <si>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</si>
  <si>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</si>
  <si>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</si>
  <si>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</si>
  <si>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</si>
  <si>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</si>
  <si>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</si>
  <si>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</si>
  <si>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</si>
  <si>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</si>
  <si>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</si>
  <si>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</si>
  <si>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</si>
  <si>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</si>
  <si>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</si>
  <si>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</si>
  <si>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</si>
  <si>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</si>
  <si>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</si>
  <si>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</si>
  <si>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</si>
  <si>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</si>
  <si>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</si>
  <si>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</si>
  <si>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</si>
  <si>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</si>
  <si>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</si>
  <si>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</si>
  <si>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</si>
  <si>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</si>
  <si>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</si>
  <si>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</si>
  <si>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</si>
  <si>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</si>
  <si>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</si>
  <si>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</si>
  <si>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</si>
  <si>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</si>
  <si>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</si>
  <si>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</si>
  <si>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</si>
  <si>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</si>
  <si>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</si>
  <si>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</si>
  <si>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</si>
  <si>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</si>
  <si>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</si>
  <si>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</si>
  <si>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</si>
  <si>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</si>
  <si>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</si>
  <si>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</si>
  <si>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</si>
  <si>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</si>
  <si>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</si>
  <si>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</si>
  <si>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</si>
  <si>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</si>
  <si>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</si>
  <si>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</si>
  <si>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</si>
  <si>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</si>
  <si>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</si>
  <si>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</si>
  <si>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</si>
  <si>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</si>
  <si>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</si>
  <si>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</si>
  <si>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</si>
  <si>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</si>
  <si>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</si>
  <si>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</si>
  <si>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</si>
  <si>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</si>
  <si>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</si>
  <si>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</si>
  <si>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</si>
  <si>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</si>
  <si>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</si>
  <si>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</si>
  <si>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</si>
  <si>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</si>
  <si>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</si>
  <si>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</si>
  <si>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</si>
  <si>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</si>
  <si>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</si>
  <si>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</si>
  <si>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</si>
  <si>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</si>
  <si>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</si>
  <si>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</si>
  <si>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</si>
  <si>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</si>
  <si>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</si>
  <si>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</si>
  <si>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</si>
  <si>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</si>
  <si>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</si>
  <si>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</si>
  <si>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</si>
  <si>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</si>
  <si>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</si>
  <si>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</si>
  <si>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</si>
  <si>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</si>
  <si>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</si>
  <si>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</si>
  <si>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</si>
  <si>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</si>
  <si>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</si>
  <si>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</si>
  <si>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</si>
  <si>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</si>
  <si>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</si>
  <si>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</si>
  <si>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</si>
  <si>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</si>
  <si>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</si>
  <si>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</si>
  <si>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</si>
  <si>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</si>
  <si>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</si>
  <si>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</si>
  <si>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</si>
  <si>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</si>
  <si>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</si>
  <si>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</si>
  <si>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</si>
  <si>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</si>
  <si>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</si>
  <si>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</si>
  <si>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</si>
  <si>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</si>
  <si>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</si>
  <si>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</si>
  <si>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</si>
  <si>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</si>
  <si>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</si>
  <si>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</si>
  <si>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</si>
  <si>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</si>
  <si>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</si>
  <si>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</si>
  <si>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</si>
  <si>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</si>
  <si>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</si>
  <si>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</si>
  <si>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</si>
  <si>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</si>
  <si>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</si>
  <si>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</si>
  <si>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</si>
  <si>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</si>
  <si>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</si>
  <si>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</si>
  <si>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</si>
  <si>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</si>
  <si>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</si>
  <si>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</si>
  <si>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</si>
  <si>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</si>
  <si>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</si>
  <si>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</si>
  <si>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</si>
  <si>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</si>
  <si>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</si>
  <si>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</si>
  <si>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</si>
  <si>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</si>
  <si>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</si>
  <si>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</si>
  <si>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</si>
  <si>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</si>
  <si>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</si>
  <si>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</si>
  <si>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</si>
  <si>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</si>
  <si>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</si>
  <si>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</si>
  <si>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</si>
  <si>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</si>
  <si>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</si>
  <si>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</si>
  <si>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</si>
  <si>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</si>
  <si>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</si>
  <si>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</si>
  <si>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</si>
  <si>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</si>
  <si>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</si>
  <si>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</si>
  <si>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</si>
  <si>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</si>
  <si>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</si>
  <si>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</si>
  <si>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</si>
  <si>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</si>
  <si>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</si>
  <si>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</si>
  <si>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</si>
  <si>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</si>
  <si>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</si>
  <si>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</si>
  <si>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</si>
  <si>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</si>
  <si>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</si>
  <si>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</si>
  <si>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</si>
  <si>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</si>
  <si>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</si>
  <si>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</si>
  <si>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</si>
  <si>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</si>
  <si>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</si>
  <si>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</si>
  <si>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</si>
  <si>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</si>
  <si>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</si>
  <si>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</si>
  <si>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</si>
  <si>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</si>
  <si>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</si>
  <si>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</si>
  <si>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</si>
  <si>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</si>
  <si>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</si>
  <si>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</si>
  <si>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</si>
  <si>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</si>
  <si>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</si>
  <si>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</si>
  <si>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</si>
  <si>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</si>
  <si>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</si>
  <si>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</si>
  <si>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</si>
  <si>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</si>
  <si>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</si>
  <si>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</si>
  <si>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</si>
  <si>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</si>
  <si>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</si>
  <si>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</si>
  <si>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</si>
  <si>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</si>
  <si>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</si>
  <si>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</si>
  <si>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</si>
  <si>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</si>
  <si>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</si>
  <si>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</si>
  <si>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</si>
  <si>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</si>
  <si>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</si>
  <si>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</si>
  <si>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</si>
  <si>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</si>
  <si>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</si>
  <si>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</si>
  <si>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</si>
  <si>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</si>
  <si>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</si>
  <si>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</si>
  <si>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</si>
  <si>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</si>
  <si>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</si>
  <si>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</si>
  <si>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</si>
  <si>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</si>
  <si>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</si>
  <si>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</si>
  <si>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</si>
  <si>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</si>
  <si>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</si>
  <si>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</si>
  <si>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</si>
  <si>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</si>
  <si>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</si>
  <si>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</si>
  <si>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</si>
  <si>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</si>
  <si>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</si>
  <si>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</si>
  <si>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</si>
  <si>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</si>
  <si>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</si>
  <si>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</si>
  <si>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</si>
  <si>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</si>
  <si>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</si>
  <si>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</si>
  <si>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</si>
  <si>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</si>
  <si>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</si>
  <si>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</si>
  <si>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</si>
  <si>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</si>
  <si>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</si>
  <si>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</si>
  <si>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</si>
  <si>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</si>
  <si>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</si>
  <si>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</si>
  <si>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</si>
  <si>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</si>
  <si>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</si>
  <si>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</si>
  <si>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</si>
  <si>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</si>
  <si>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</si>
  <si>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</si>
  <si>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</si>
  <si>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</si>
  <si>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</si>
  <si>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</si>
  <si>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</si>
  <si>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</si>
  <si>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</si>
  <si>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</si>
  <si>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</si>
  <si>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</si>
  <si>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</si>
  <si>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</si>
  <si>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</si>
  <si>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</si>
  <si>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</si>
  <si>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</si>
  <si>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</si>
  <si>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</si>
  <si>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</si>
  <si>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</si>
  <si>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</si>
  <si>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</si>
  <si>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</si>
  <si>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</si>
  <si>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</si>
  <si>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</si>
  <si>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</si>
  <si>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</si>
  <si>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</si>
  <si>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</si>
  <si>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</si>
  <si>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</si>
  <si>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</si>
  <si>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</si>
  <si>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</si>
  <si>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</si>
  <si>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</si>
  <si>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</si>
  <si>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</si>
  <si>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</si>
  <si>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</si>
  <si>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</si>
  <si>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</si>
  <si>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</si>
  <si>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</si>
  <si>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</si>
  <si>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</si>
  <si>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</si>
  <si>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</si>
  <si>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</si>
  <si>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</si>
  <si>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</si>
  <si>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</si>
  <si>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</si>
  <si>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</si>
  <si>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</si>
  <si>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</si>
  <si>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</si>
  <si>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</si>
  <si>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</si>
  <si>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</si>
  <si>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</si>
  <si>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</si>
  <si>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</si>
  <si>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</si>
  <si>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</si>
  <si>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</si>
  <si>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</si>
  <si>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</si>
  <si>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</si>
  <si>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</si>
  <si>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</si>
  <si>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</si>
  <si>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</si>
  <si>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</si>
  <si>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</si>
  <si>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</si>
  <si>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</si>
  <si>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</si>
  <si>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</si>
  <si>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</si>
  <si>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</si>
  <si>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</si>
  <si>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</si>
  <si>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</si>
  <si>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</si>
  <si>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</si>
  <si>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</si>
  <si>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</si>
  <si>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</si>
  <si>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</si>
  <si>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</si>
  <si>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</si>
  <si>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</si>
  <si>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</si>
  <si>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</si>
  <si>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</si>
  <si>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</si>
  <si>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</si>
  <si>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</si>
  <si>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</si>
  <si>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</si>
  <si>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</si>
  <si>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</si>
  <si>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</si>
  <si>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</si>
  <si>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</si>
  <si>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</si>
  <si>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</si>
  <si>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</si>
  <si>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</si>
  <si>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</si>
  <si>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</si>
  <si>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</si>
  <si>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</si>
  <si>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</si>
  <si>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</si>
  <si>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</si>
  <si>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</si>
  <si>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</si>
  <si>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</si>
  <si>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</si>
  <si>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</si>
  <si>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</si>
  <si>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</si>
  <si>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</si>
  <si>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</si>
  <si>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</si>
  <si>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</si>
  <si>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</si>
  <si>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</si>
  <si>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</si>
  <si>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</si>
  <si>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</si>
  <si>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</si>
  <si>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</si>
  <si>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</si>
  <si>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</si>
  <si>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</si>
  <si>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</si>
  <si>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</si>
  <si>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</si>
  <si>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</si>
  <si>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</si>
  <si>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</si>
  <si>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</si>
  <si>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</si>
  <si>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</si>
  <si>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</si>
  <si>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</si>
  <si>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</si>
  <si>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</si>
  <si>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</si>
  <si>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</si>
  <si>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</si>
  <si>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</si>
  <si>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</si>
  <si>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</si>
  <si>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</si>
  <si>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</si>
  <si>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</si>
  <si>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</si>
  <si>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</si>
  <si>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</si>
  <si>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</si>
  <si>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</si>
  <si>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</si>
  <si>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</si>
  <si>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</si>
  <si>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</si>
  <si>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</si>
  <si>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</si>
  <si>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</si>
  <si>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</si>
  <si>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</si>
  <si>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</si>
  <si>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</si>
  <si>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</si>
  <si>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</si>
  <si>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</si>
  <si>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</si>
  <si>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</si>
  <si>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</si>
  <si>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</si>
  <si>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</si>
  <si>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</si>
  <si>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</si>
  <si>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</si>
  <si>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</si>
  <si>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</si>
  <si>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</si>
  <si>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</si>
  <si>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</si>
  <si>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</si>
  <si>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</si>
  <si>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</si>
  <si>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</si>
  <si>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</si>
  <si>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</si>
  <si>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</si>
  <si>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</si>
  <si>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</si>
  <si>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</si>
  <si>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</si>
  <si>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</si>
  <si>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</si>
  <si>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</si>
  <si>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</si>
  <si>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</si>
  <si>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</si>
  <si>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</si>
  <si>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</si>
  <si>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</si>
  <si>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</si>
  <si>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</si>
  <si>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</si>
  <si>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</si>
  <si>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</si>
  <si>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</si>
  <si>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</si>
  <si>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</si>
  <si>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</si>
  <si>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</si>
  <si>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</si>
  <si>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</si>
  <si>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</si>
  <si>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</si>
  <si>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</si>
  <si>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</si>
  <si>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</si>
  <si>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</si>
  <si>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</si>
  <si>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</si>
  <si>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</si>
  <si>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</si>
  <si>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</si>
  <si>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</si>
  <si>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</si>
  <si>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</si>
  <si>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</si>
  <si>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</si>
  <si>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</si>
  <si>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</si>
  <si>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</si>
  <si>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</si>
  <si>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</si>
  <si>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</si>
  <si>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</si>
  <si>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</si>
  <si>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</si>
  <si>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</si>
  <si>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</si>
  <si>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</si>
  <si>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</si>
  <si>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</si>
  <si>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</si>
  <si>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</si>
  <si>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</si>
  <si>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</si>
  <si>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</si>
  <si>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</si>
  <si>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</si>
  <si>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</si>
  <si>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</si>
  <si>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</si>
  <si>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</si>
  <si>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</si>
  <si>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</si>
  <si>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</si>
  <si>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</si>
  <si>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</si>
  <si>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</si>
  <si>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</si>
  <si>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</si>
  <si>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</si>
  <si>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</si>
  <si>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</si>
  <si>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</si>
  <si>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</si>
  <si>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</si>
  <si>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</si>
  <si>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</si>
  <si>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</si>
  <si>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</si>
  <si>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</si>
  <si>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</si>
  <si>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</si>
  <si>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</si>
  <si>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</si>
  <si>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</si>
  <si>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</si>
  <si>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</si>
  <si>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</si>
  <si>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</si>
  <si>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</si>
  <si>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</si>
  <si>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</si>
  <si>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</si>
  <si>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</si>
  <si>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</si>
  <si>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</si>
  <si>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</si>
  <si>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</si>
  <si>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</si>
  <si>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</si>
  <si>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</si>
  <si>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</si>
  <si>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</si>
  <si>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</si>
  <si>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</si>
  <si>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</si>
  <si>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</si>
  <si>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</si>
  <si>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</si>
  <si>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</si>
  <si>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</si>
  <si>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</si>
  <si>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</si>
  <si>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</si>
  <si>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</si>
  <si>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</si>
  <si>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</si>
  <si>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</si>
  <si>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</si>
  <si>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</si>
  <si>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</si>
  <si>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</si>
  <si>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</si>
  <si>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</si>
  <si>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</si>
  <si>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</si>
  <si>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</si>
  <si>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</si>
  <si>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</si>
  <si>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</si>
  <si>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</si>
  <si>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</si>
  <si>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</si>
  <si>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</si>
  <si>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</si>
  <si>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</si>
  <si>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</si>
  <si>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</si>
  <si>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</si>
  <si>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</si>
  <si>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</si>
  <si>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</si>
  <si>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</si>
  <si>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</si>
  <si>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</si>
  <si>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</si>
  <si>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</si>
  <si>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</si>
  <si>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</si>
  <si>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</si>
  <si>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</si>
  <si>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</si>
  <si>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</si>
  <si>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</si>
  <si>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</si>
  <si>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</si>
  <si>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</si>
  <si>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</si>
  <si>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</si>
  <si>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</si>
  <si>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</si>
  <si>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</si>
  <si>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</si>
  <si>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</si>
  <si>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</si>
  <si>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</si>
  <si>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</si>
  <si>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</si>
  <si>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</si>
  <si>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</si>
  <si>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</si>
  <si>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</si>
  <si>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</si>
  <si>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</si>
  <si>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</si>
  <si>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</si>
  <si>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</si>
  <si>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</si>
  <si>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</si>
  <si>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</si>
  <si>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</si>
  <si>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</si>
  <si>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</si>
  <si>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</si>
  <si>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</si>
  <si>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</si>
  <si>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</si>
  <si>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</si>
  <si>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</si>
  <si>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</si>
  <si>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</si>
  <si>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</si>
  <si>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</si>
  <si>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</si>
  <si>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</si>
  <si>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</si>
  <si>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</si>
  <si>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</si>
  <si>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</si>
  <si>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</si>
  <si>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</si>
  <si>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</si>
  <si>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</si>
  <si>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</si>
  <si>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</si>
  <si>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</si>
  <si>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</si>
  <si>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</si>
  <si>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</si>
  <si>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</si>
  <si>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</si>
  <si>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</si>
  <si>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</si>
  <si>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</si>
  <si>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</si>
  <si>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</si>
  <si>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</si>
  <si>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</si>
  <si>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</si>
  <si>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</si>
  <si>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</si>
  <si>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</si>
  <si>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</si>
  <si>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</si>
  <si>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</si>
  <si>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</si>
  <si>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</si>
  <si>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</si>
  <si>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</si>
  <si>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</si>
  <si>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</si>
  <si>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</si>
  <si>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</si>
  <si>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</si>
  <si>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</si>
  <si>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</si>
  <si>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</si>
  <si>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</si>
  <si>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</si>
  <si>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</si>
  <si>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</si>
  <si>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</si>
  <si>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</si>
  <si>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</si>
  <si>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</si>
  <si>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</si>
  <si>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</si>
  <si>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</si>
  <si>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</si>
  <si>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</si>
  <si>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</si>
  <si>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</si>
  <si>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</si>
  <si>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</si>
  <si>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</si>
  <si>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</si>
  <si>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</si>
  <si>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</si>
  <si>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</si>
  <si>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</si>
  <si>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</si>
  <si>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</si>
  <si>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</si>
  <si>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</si>
  <si>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</si>
  <si>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</si>
  <si>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</si>
  <si>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</si>
  <si>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</si>
  <si>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</si>
  <si>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</si>
  <si>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</si>
  <si>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</si>
  <si>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</si>
  <si>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</si>
  <si>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</si>
  <si>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</si>
  <si>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</si>
  <si>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</si>
  <si>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</si>
  <si>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</si>
  <si>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</si>
  <si>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</si>
  <si>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</si>
  <si>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</si>
  <si>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</si>
  <si>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</si>
  <si>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</si>
  <si>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</si>
  <si>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</si>
  <si>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</si>
  <si>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</si>
  <si>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</si>
  <si>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</si>
  <si>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</si>
  <si>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</si>
  <si>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</si>
  <si>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</si>
  <si>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</si>
  <si>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</si>
  <si>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</si>
  <si>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</si>
  <si>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</si>
  <si>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</si>
  <si>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</si>
  <si>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</si>
  <si>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</si>
  <si>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</si>
  <si>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</si>
  <si>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</si>
  <si>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</si>
  <si>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</si>
  <si>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</si>
  <si>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</si>
  <si>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</si>
  <si>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</si>
  <si>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</si>
  <si>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</si>
  <si>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</si>
  <si>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</si>
  <si>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</si>
  <si>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</si>
  <si>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</si>
  <si>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</si>
  <si>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</si>
  <si>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</si>
  <si>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</si>
  <si>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</si>
  <si>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</si>
  <si>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</si>
  <si>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</si>
  <si>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</si>
  <si>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</si>
  <si>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</si>
  <si>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</si>
  <si>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</si>
  <si>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</si>
  <si>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</si>
  <si>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</si>
  <si>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</si>
  <si>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</si>
  <si>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</si>
  <si>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</si>
  <si>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</si>
  <si>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</si>
  <si>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</si>
  <si>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</si>
  <si>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</si>
  <si>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</si>
  <si>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</si>
  <si>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</si>
  <si>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</si>
  <si>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</si>
  <si>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</si>
  <si>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</si>
  <si>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</si>
  <si>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</si>
  <si>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</si>
  <si>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</si>
  <si>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</si>
  <si>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</si>
  <si>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</si>
  <si>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</si>
  <si>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</si>
  <si>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</si>
  <si>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</si>
  <si>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</si>
  <si>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</si>
  <si>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</si>
  <si>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</si>
  <si>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</si>
  <si>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</si>
  <si>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</si>
  <si>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</si>
  <si>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</si>
  <si>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</si>
  <si>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</si>
  <si>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</si>
  <si>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</si>
  <si>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</si>
  <si>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</si>
  <si>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</si>
  <si>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</si>
  <si>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</si>
  <si>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</si>
  <si>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</si>
  <si>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</si>
  <si>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</si>
  <si>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</si>
  <si>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</si>
  <si>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</si>
  <si>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</si>
  <si>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</si>
  <si>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</si>
  <si>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</si>
  <si>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</si>
  <si>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</si>
  <si>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</si>
  <si>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</si>
  <si>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</si>
  <si>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</si>
  <si>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</si>
  <si>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</si>
  <si>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</si>
  <si>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</si>
  <si>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</si>
  <si>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</si>
  <si>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</si>
  <si>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</si>
  <si>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</si>
  <si>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</si>
  <si>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</si>
  <si>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</si>
  <si>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</si>
  <si>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</si>
  <si>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</si>
  <si>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</si>
  <si>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</si>
  <si>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</si>
  <si>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</si>
  <si>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</si>
  <si>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</si>
  <si>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</si>
  <si>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</si>
  <si>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</si>
  <si>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</si>
  <si>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</si>
  <si>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</si>
  <si>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</si>
  <si>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</si>
  <si>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</si>
  <si>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</si>
  <si>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</si>
  <si>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</si>
  <si>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</si>
  <si>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</si>
  <si>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</si>
  <si>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</si>
  <si>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</si>
  <si>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</si>
  <si>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</si>
  <si>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</si>
  <si>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</si>
  <si>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</si>
  <si>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</si>
  <si>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</si>
  <si>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</si>
  <si>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</si>
  <si>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</si>
  <si>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</si>
  <si>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</si>
  <si>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</si>
  <si>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</si>
  <si>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</si>
  <si>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</si>
  <si>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</si>
  <si>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</si>
  <si>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</si>
  <si>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</si>
  <si>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</si>
  <si>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</si>
  <si>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</si>
  <si>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</si>
  <si>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</si>
  <si>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</si>
  <si>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</si>
  <si>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</si>
  <si>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</si>
  <si>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</si>
  <si>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</si>
  <si>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</si>
  <si>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</si>
  <si>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</si>
  <si>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</si>
  <si>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</si>
  <si>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</si>
  <si>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</si>
  <si>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</si>
  <si>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</si>
  <si>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</si>
  <si>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</si>
  <si>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</si>
  <si>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</si>
  <si>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</si>
  <si>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</si>
  <si>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</si>
  <si>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</si>
  <si>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</si>
  <si>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</si>
  <si>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</si>
  <si>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</si>
  <si>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</si>
  <si>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</si>
  <si>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</si>
  <si>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</si>
  <si>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</si>
  <si>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</si>
  <si>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</si>
  <si>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</si>
  <si>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</si>
  <si>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</si>
  <si>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</si>
  <si>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</si>
  <si>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</si>
  <si>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</si>
  <si>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</si>
  <si>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</si>
  <si>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</si>
  <si>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</si>
  <si>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</si>
  <si>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</si>
  <si>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</si>
  <si>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</si>
  <si>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</si>
  <si>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</si>
  <si>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</si>
  <si>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</si>
  <si>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</si>
  <si>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</si>
  <si>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</si>
  <si>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</si>
  <si>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</si>
  <si>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</si>
  <si>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</si>
  <si>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</si>
  <si>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</si>
  <si>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</si>
  <si>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</si>
  <si>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</si>
  <si>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</si>
  <si>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</si>
  <si>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</si>
  <si>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</si>
  <si>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</si>
  <si>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</si>
  <si>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</si>
  <si>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</si>
  <si>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</si>
  <si>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</si>
  <si>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</si>
  <si>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</si>
  <si>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</si>
  <si>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</si>
  <si>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</si>
  <si>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</si>
  <si>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</si>
  <si>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</si>
  <si>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</si>
  <si>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</si>
  <si>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</si>
  <si>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</si>
  <si>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</si>
  <si>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</si>
  <si>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</si>
  <si>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</si>
  <si>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</si>
  <si>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</si>
  <si>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</si>
  <si>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</si>
  <si>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</si>
  <si>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</si>
  <si>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</si>
  <si>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</si>
  <si>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</si>
  <si>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</si>
  <si>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</si>
  <si>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</si>
  <si>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</si>
  <si>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</si>
  <si>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</si>
  <si>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</si>
  <si>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</si>
  <si>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</si>
  <si>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</si>
  <si>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</si>
  <si>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</si>
  <si>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</si>
  <si>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</si>
  <si>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</si>
  <si>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</si>
  <si>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</si>
  <si>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</si>
  <si>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</si>
  <si>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</si>
  <si>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</si>
  <si>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</si>
  <si>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</si>
  <si>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</si>
  <si>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</si>
  <si>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</si>
  <si>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</si>
  <si>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</si>
  <si>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</si>
  <si>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</si>
  <si>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</si>
  <si>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</si>
  <si>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</si>
  <si>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</si>
  <si>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</si>
  <si>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</si>
  <si>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</si>
  <si>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</si>
  <si>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</si>
  <si>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</si>
  <si>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</si>
  <si>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</si>
  <si>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</si>
  <si>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</si>
  <si>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</si>
  <si>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</si>
  <si>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</si>
  <si>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</si>
  <si>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</si>
  <si>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</si>
  <si>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</si>
  <si>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</si>
  <si>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</si>
  <si>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</si>
  <si>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</si>
  <si>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</si>
  <si>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</si>
  <si>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</si>
  <si>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</si>
  <si>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</si>
  <si>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</si>
  <si>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</si>
  <si>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</si>
  <si>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</si>
  <si>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</si>
  <si>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</si>
  <si>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</si>
  <si>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</si>
  <si>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</si>
  <si>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</si>
  <si>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</si>
  <si>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</si>
  <si>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</si>
  <si>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</si>
  <si>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</si>
  <si>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</si>
  <si>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</si>
  <si>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</si>
  <si>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</si>
  <si>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</si>
  <si>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</si>
  <si>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</si>
  <si>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</si>
  <si>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</si>
  <si>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</si>
  <si>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</si>
  <si>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</si>
  <si>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</si>
  <si>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</si>
  <si>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</si>
  <si>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</si>
  <si>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</si>
  <si>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</si>
  <si>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</si>
  <si>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</si>
  <si>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</si>
  <si>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</si>
  <si>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</si>
  <si>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</si>
  <si>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</si>
  <si>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</si>
  <si>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</si>
  <si>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</si>
  <si>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</si>
  <si>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</si>
  <si>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</si>
  <si>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</si>
  <si>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</si>
  <si>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</si>
  <si>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</si>
  <si>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</si>
  <si>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</si>
  <si>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</si>
  <si>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</si>
  <si>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</si>
  <si>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</si>
  <si>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</si>
  <si>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</si>
  <si>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</si>
  <si>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</si>
  <si>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</si>
  <si>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</si>
  <si>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</si>
  <si>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</si>
  <si>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</si>
  <si>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</si>
  <si>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</si>
  <si>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</si>
  <si>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</si>
  <si>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</si>
  <si>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</si>
  <si>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</si>
  <si>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</si>
  <si>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</si>
  <si>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</si>
  <si>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</si>
  <si>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</si>
  <si>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</si>
  <si>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</si>
  <si>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</si>
  <si>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</si>
  <si>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</si>
  <si>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</si>
  <si>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</si>
  <si>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</si>
  <si>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</si>
  <si>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</si>
  <si>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</si>
  <si>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</si>
  <si>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</si>
  <si>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</si>
  <si>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</si>
  <si>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</si>
  <si>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</si>
  <si>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</si>
  <si>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</si>
  <si>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</si>
  <si>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</si>
  <si>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</si>
  <si>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</si>
  <si>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</si>
  <si>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</si>
  <si>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</si>
  <si>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</si>
  <si>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</si>
  <si>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</si>
  <si>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</si>
  <si>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</si>
  <si>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</si>
  <si>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</si>
  <si>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</si>
  <si>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</si>
  <si>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</si>
  <si>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</si>
  <si>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</si>
  <si>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</si>
  <si>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</si>
  <si>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</si>
  <si>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</si>
  <si>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</si>
  <si>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</si>
  <si>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</si>
  <si>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</si>
  <si>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</si>
  <si>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</si>
  <si>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</si>
  <si>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</si>
  <si>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</si>
  <si>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</si>
  <si>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</si>
  <si>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</si>
  <si>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</si>
  <si>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</si>
  <si>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</si>
  <si>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</si>
  <si>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</si>
  <si>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</si>
  <si>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</si>
  <si>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</si>
  <si>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</si>
  <si>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</si>
  <si>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</si>
  <si>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</si>
  <si>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</si>
  <si>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</si>
  <si>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</si>
  <si>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</si>
  <si>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</si>
  <si>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</si>
  <si>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</si>
  <si>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</si>
  <si>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</si>
  <si>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</si>
  <si>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</si>
  <si>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</si>
  <si>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</si>
  <si>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</si>
  <si>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</si>
  <si>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</si>
  <si>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</si>
  <si>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</si>
  <si>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</si>
  <si>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</si>
  <si>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</si>
  <si>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</si>
  <si>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</si>
  <si>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</si>
  <si>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</si>
  <si>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</si>
  <si>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</si>
  <si>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</si>
  <si>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</si>
  <si>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</si>
  <si>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</si>
  <si>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</si>
  <si>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</si>
  <si>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</si>
  <si>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</si>
  <si>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</si>
  <si>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</si>
  <si>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</si>
  <si>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</si>
  <si>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</si>
  <si>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</si>
  <si>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</si>
  <si>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</si>
  <si>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</si>
  <si>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</si>
  <si>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</si>
  <si>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</si>
  <si>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</si>
  <si>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</si>
  <si>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</si>
  <si>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</si>
  <si>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</si>
  <si>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</si>
  <si>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</si>
  <si>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</si>
  <si>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</si>
  <si>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</si>
  <si>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</si>
  <si>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</si>
  <si>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</si>
  <si>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</si>
  <si>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</si>
  <si>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</si>
  <si>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</si>
  <si>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</si>
  <si>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</si>
  <si>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</si>
  <si>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</si>
  <si>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</si>
  <si>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</si>
  <si>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</si>
  <si>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</si>
  <si>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</si>
  <si>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</si>
  <si>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</si>
  <si>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</si>
  <si>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</si>
  <si>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</si>
  <si>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</si>
  <si>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</si>
  <si>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</si>
  <si>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</si>
  <si>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</si>
  <si>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</si>
  <si>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</si>
  <si>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</si>
  <si>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</si>
  <si>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</si>
  <si>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</si>
  <si>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</si>
  <si>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</si>
  <si>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</si>
  <si>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</si>
  <si>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</si>
  <si>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</si>
  <si>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</si>
  <si>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</si>
  <si>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</si>
  <si>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</si>
  <si>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</si>
  <si>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</si>
  <si>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</si>
  <si>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</si>
  <si>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</si>
  <si>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</si>
  <si>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</si>
  <si>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</si>
  <si>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</si>
  <si>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</si>
  <si>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</si>
  <si>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</si>
  <si>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</si>
  <si>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</si>
  <si>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</si>
  <si>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</si>
  <si>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</si>
  <si>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</si>
  <si>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</si>
  <si>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</si>
  <si>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</si>
  <si>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</si>
  <si>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</si>
  <si>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</si>
  <si>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</si>
  <si>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</si>
  <si>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</si>
  <si>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</si>
  <si>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</si>
  <si>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</si>
  <si>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</si>
  <si>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</si>
  <si>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</si>
  <si>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</si>
  <si>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</si>
  <si>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</si>
  <si>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</si>
  <si>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</si>
  <si>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</si>
  <si>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</si>
  <si>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</si>
  <si>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</si>
  <si>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</si>
  <si>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</si>
  <si>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</si>
  <si>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</si>
  <si>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</si>
  <si>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</si>
  <si>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</si>
  <si>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</si>
  <si>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</si>
  <si>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</si>
  <si>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</si>
  <si>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</si>
  <si>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</si>
  <si>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</si>
  <si>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</si>
  <si>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</si>
  <si>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</si>
  <si>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</si>
  <si>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</si>
  <si>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</si>
  <si>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</si>
  <si>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</si>
  <si>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</si>
  <si>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</si>
  <si>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</si>
  <si>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</si>
  <si>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</si>
  <si>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</si>
  <si>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</si>
  <si>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</si>
  <si>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</si>
  <si>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</si>
  <si>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</si>
  <si>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</si>
  <si>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</si>
  <si>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</si>
  <si>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</si>
  <si>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</si>
  <si>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</si>
  <si>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</si>
  <si>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</si>
  <si>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</si>
  <si>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</si>
  <si>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</si>
  <si>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</si>
  <si>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</si>
  <si>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</si>
  <si>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</si>
  <si>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</si>
  <si>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</si>
  <si>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</si>
  <si>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</si>
  <si>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</si>
  <si>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</si>
  <si>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</si>
  <si>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</si>
  <si>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</si>
  <si>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</si>
  <si>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</si>
  <si>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</si>
  <si>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</si>
  <si>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</si>
  <si>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</si>
  <si>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</si>
  <si>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</si>
  <si>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</si>
  <si>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</si>
  <si>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</si>
  <si>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</si>
  <si>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</si>
  <si>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</si>
  <si>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</si>
  <si>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</si>
  <si>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</si>
  <si>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</si>
  <si>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</si>
  <si>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</si>
  <si>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</si>
  <si>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</si>
  <si>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</si>
  <si>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</si>
  <si>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</si>
  <si>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</si>
  <si>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</si>
  <si>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</si>
  <si>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</si>
  <si>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</si>
  <si>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</si>
  <si>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</si>
  <si>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</si>
  <si>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</si>
  <si>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</si>
  <si>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</si>
  <si>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</si>
  <si>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</si>
  <si>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</si>
  <si>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</si>
  <si>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</si>
  <si>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</si>
  <si>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</si>
  <si>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</si>
  <si>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</si>
  <si>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</si>
  <si>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</si>
  <si>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</si>
  <si>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</si>
  <si>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</si>
  <si>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</si>
  <si>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</si>
  <si>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</si>
  <si>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</si>
  <si>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</si>
  <si>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</si>
  <si>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</si>
  <si>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</si>
  <si>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</si>
  <si>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</si>
  <si>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</si>
  <si>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</si>
  <si>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</si>
  <si>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</si>
  <si>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</si>
  <si>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</si>
  <si>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</si>
  <si>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</si>
  <si>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</si>
  <si>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</si>
  <si>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</si>
  <si>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</si>
  <si>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</si>
  <si>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</si>
  <si>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</si>
  <si>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</si>
  <si>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</si>
  <si>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</si>
  <si>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</si>
  <si>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</si>
  <si>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</si>
  <si>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</si>
  <si>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</si>
  <si>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</si>
  <si>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</si>
  <si>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</si>
  <si>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</si>
  <si>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</si>
  <si>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</si>
  <si>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</si>
  <si>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</si>
  <si>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</si>
  <si>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</si>
  <si>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</si>
  <si>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</si>
  <si>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</si>
  <si>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</si>
  <si>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</si>
  <si>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</si>
  <si>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</si>
  <si>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</si>
  <si>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</si>
  <si>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</si>
  <si>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</si>
  <si>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</si>
  <si>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</si>
  <si>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</si>
  <si>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</si>
  <si>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</si>
  <si>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</si>
  <si>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</si>
  <si>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</si>
  <si>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</si>
  <si>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</si>
  <si>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</si>
  <si>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</si>
  <si>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</si>
  <si>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</si>
  <si>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</si>
  <si>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</si>
  <si>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</si>
  <si>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</si>
  <si>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</si>
  <si>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</si>
  <si>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</si>
  <si>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</si>
  <si>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</si>
  <si>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</si>
  <si>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</si>
  <si>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</si>
  <si>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</si>
  <si>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</si>
  <si>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</si>
  <si>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</si>
  <si>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</si>
  <si>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</si>
  <si>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</si>
  <si>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</si>
  <si>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</si>
  <si>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</si>
  <si>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</si>
  <si>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</si>
  <si>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</si>
  <si>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</si>
  <si>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</si>
  <si>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</si>
  <si>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</si>
  <si>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</si>
  <si>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</si>
  <si>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</si>
  <si>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</si>
  <si>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</si>
  <si>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</si>
  <si>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</si>
  <si>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</si>
  <si>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</si>
  <si>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</si>
  <si>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</si>
  <si>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</si>
  <si>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</si>
  <si>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</si>
  <si>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</si>
  <si>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</si>
  <si>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</si>
  <si>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</si>
  <si>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</si>
  <si>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</si>
  <si>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</si>
  <si>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</si>
  <si>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</si>
  <si>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</si>
  <si>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</si>
  <si>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</si>
  <si>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</si>
  <si>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</si>
  <si>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</si>
  <si>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</si>
  <si>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</si>
  <si>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</si>
  <si>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</si>
  <si>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</si>
  <si>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</si>
  <si>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</si>
  <si>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</si>
  <si>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</si>
  <si>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</si>
  <si>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</si>
  <si>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</si>
  <si>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</si>
  <si>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</si>
  <si>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</si>
  <si>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</si>
  <si>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</si>
  <si>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</si>
  <si>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</si>
  <si>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</si>
  <si>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</si>
  <si>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</si>
  <si>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</si>
  <si>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</si>
  <si>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</si>
  <si>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</si>
  <si>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</si>
  <si>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</si>
  <si>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</si>
  <si>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</si>
  <si>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</si>
  <si>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</si>
  <si>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</si>
  <si>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</si>
  <si>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</si>
  <si>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</si>
  <si>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</si>
  <si>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</si>
  <si>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</si>
  <si>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</si>
  <si>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</si>
  <si>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</si>
  <si>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</si>
  <si>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</si>
  <si>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</si>
  <si>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</si>
  <si>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</si>
  <si>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</si>
  <si>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</si>
  <si>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</si>
  <si>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</si>
  <si>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</si>
  <si>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</si>
  <si>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</si>
  <si>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</si>
  <si>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</si>
  <si>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</si>
  <si>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</si>
  <si>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</si>
  <si>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</si>
  <si>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</si>
  <si>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</si>
  <si>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</si>
  <si>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</si>
  <si>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</si>
  <si>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</si>
  <si>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</si>
  <si>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</si>
  <si>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</si>
  <si>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</si>
  <si>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</si>
  <si>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</si>
  <si>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</si>
  <si>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</si>
  <si>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</si>
  <si>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</si>
  <si>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</si>
  <si>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</si>
  <si>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</si>
  <si>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</si>
  <si>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</si>
  <si>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</si>
  <si>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</si>
  <si>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</si>
  <si>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</si>
  <si>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</si>
  <si>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</si>
  <si>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</si>
  <si>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</si>
  <si>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</si>
  <si>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</si>
  <si>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</si>
  <si>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</si>
  <si>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</si>
  <si>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</si>
  <si>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</si>
  <si>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</si>
  <si>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</si>
  <si>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</si>
  <si>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</si>
  <si>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</si>
  <si>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</si>
  <si>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</si>
  <si>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</si>
  <si>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</si>
  <si>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</si>
  <si>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</si>
  <si>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</si>
  <si>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</si>
  <si>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</si>
  <si>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</si>
  <si>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</si>
  <si>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</si>
  <si>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</si>
  <si>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</si>
  <si>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</si>
  <si>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</si>
  <si>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</si>
  <si>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</si>
  <si>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</si>
  <si>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</si>
  <si>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</si>
  <si>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</si>
  <si>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</si>
  <si>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</si>
  <si>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</si>
  <si>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</si>
  <si>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</si>
  <si>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</si>
  <si>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</si>
  <si>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</si>
  <si>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</si>
  <si>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</si>
  <si>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</si>
  <si>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</si>
  <si>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</si>
  <si>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</si>
  <si>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</si>
  <si>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</si>
  <si>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</si>
  <si>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</si>
  <si>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</si>
  <si>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</si>
  <si>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</si>
  <si>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</si>
  <si>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</si>
  <si>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</si>
  <si>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</si>
  <si>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</si>
  <si>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</si>
  <si>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</si>
  <si>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</si>
  <si>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</si>
  <si>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</si>
  <si>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</si>
  <si>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</si>
  <si>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</si>
  <si>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</si>
  <si>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</si>
  <si>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</si>
  <si>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</si>
  <si>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</si>
  <si>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</si>
  <si>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</si>
  <si>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</si>
  <si>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</si>
  <si>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</si>
  <si>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</si>
  <si>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</si>
  <si>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</si>
  <si>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</si>
  <si>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</si>
  <si>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</si>
  <si>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</si>
  <si>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</si>
  <si>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</si>
  <si>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</si>
  <si>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</si>
  <si>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</si>
  <si>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</si>
  <si>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</si>
  <si>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</si>
  <si>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</si>
  <si>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</si>
  <si>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</si>
  <si>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</si>
  <si>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</si>
  <si>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</si>
  <si>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</si>
  <si>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</si>
  <si>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</si>
  <si>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</si>
  <si>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</si>
  <si>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</si>
  <si>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</si>
  <si>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</si>
  <si>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</si>
  <si>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</si>
  <si>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</si>
  <si>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</si>
  <si>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</si>
  <si>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</si>
  <si>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</si>
  <si>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</si>
  <si>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</si>
  <si>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</si>
  <si>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</si>
  <si>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</si>
  <si>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</si>
  <si>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</si>
  <si>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</si>
  <si>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</si>
  <si>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</si>
  <si>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</si>
  <si>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</si>
  <si>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</si>
  <si>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</si>
  <si>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</si>
  <si>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</si>
  <si>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</si>
  <si>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</si>
  <si>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</si>
  <si>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</si>
  <si>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</si>
  <si>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</si>
  <si>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</si>
  <si>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</si>
  <si>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</si>
  <si>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</si>
  <si>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</si>
  <si>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</si>
  <si>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</si>
  <si>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</si>
  <si>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</si>
  <si>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</si>
  <si>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</si>
  <si>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</si>
  <si>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</si>
  <si>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</si>
  <si>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</si>
  <si>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</si>
  <si>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</si>
  <si>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</si>
  <si>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</si>
  <si>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</si>
  <si>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</si>
  <si>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</si>
  <si>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</si>
  <si>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</si>
  <si>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</si>
  <si>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</si>
  <si>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</si>
  <si>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</si>
  <si>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</si>
  <si>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</si>
  <si>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</si>
  <si>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</si>
  <si>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</si>
  <si>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</si>
  <si>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</si>
  <si>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</si>
  <si>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</si>
  <si>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</si>
  <si>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</si>
  <si>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</si>
  <si>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</si>
  <si>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</si>
  <si>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</si>
  <si>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</si>
  <si>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</si>
  <si>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</si>
  <si>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</si>
  <si>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</si>
  <si>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</si>
  <si>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</si>
  <si>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</si>
  <si>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</si>
  <si>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</si>
  <si>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</si>
  <si>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</si>
  <si>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</si>
  <si>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</si>
  <si>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</si>
  <si>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</si>
  <si>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</si>
  <si>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</si>
  <si>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</si>
  <si>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</si>
  <si>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</si>
  <si>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</si>
  <si>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</si>
  <si>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</si>
  <si>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</si>
  <si>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</si>
  <si>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</si>
  <si>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</si>
  <si>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</si>
  <si>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</si>
  <si>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</si>
  <si>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</si>
  <si>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</si>
  <si>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</si>
  <si>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</si>
  <si>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</si>
  <si>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</si>
  <si>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</si>
  <si>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</si>
  <si>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</si>
  <si>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</si>
  <si>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</si>
  <si>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</si>
  <si>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</si>
  <si>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</si>
  <si>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</si>
  <si>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</si>
  <si>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</si>
  <si>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</si>
  <si>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</si>
  <si>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</si>
  <si>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</si>
  <si>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</si>
  <si>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</si>
  <si>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</si>
  <si>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</si>
  <si>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</si>
  <si>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</si>
  <si>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</si>
  <si>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</si>
  <si>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</si>
  <si>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</si>
  <si>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</si>
  <si>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</si>
  <si>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</si>
  <si>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</si>
  <si>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</si>
  <si>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</si>
  <si>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</si>
  <si>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</si>
  <si>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</si>
  <si>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</si>
  <si>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</si>
  <si>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</si>
  <si>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</si>
  <si>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</si>
  <si>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</si>
  <si>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</si>
  <si>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</si>
  <si>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</si>
  <si>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</si>
  <si>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</si>
  <si>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</si>
  <si>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</si>
  <si>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</si>
  <si>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</si>
  <si>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</si>
  <si>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</si>
  <si>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</si>
  <si>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</si>
  <si>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</si>
  <si>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</si>
  <si>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</si>
  <si>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</si>
  <si>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</si>
  <si>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</si>
  <si>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</si>
  <si>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</si>
  <si>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</si>
  <si>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</si>
  <si>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</si>
  <si>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</si>
  <si>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</si>
  <si>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</si>
  <si>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</si>
  <si>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</si>
  <si>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</si>
  <si>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</si>
  <si>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</si>
  <si>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</si>
  <si>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</si>
  <si>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</si>
  <si>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</si>
  <si>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</si>
  <si>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</si>
  <si>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</si>
  <si>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</si>
  <si>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</si>
  <si>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</si>
  <si>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</si>
  <si>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</si>
  <si>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</si>
  <si>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</si>
  <si>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</si>
  <si>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</si>
  <si>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</si>
  <si>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</si>
  <si>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</si>
  <si>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</si>
  <si>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</si>
  <si>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</si>
  <si>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</si>
  <si>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</si>
  <si>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</si>
  <si>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</si>
  <si>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</si>
  <si>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</si>
  <si>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</si>
  <si>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</si>
  <si>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</si>
  <si>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</si>
  <si>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</si>
  <si>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</si>
  <si>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</si>
  <si>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</si>
  <si>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</si>
  <si>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</si>
  <si>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</si>
  <si>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</si>
  <si>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</si>
  <si>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</si>
  <si>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</si>
  <si>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</si>
  <si>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</si>
  <si>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</si>
  <si>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</si>
  <si>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</si>
  <si>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</si>
  <si>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</si>
  <si>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</si>
  <si>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</si>
  <si>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</si>
  <si>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</si>
  <si>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</si>
  <si>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</si>
  <si>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</si>
  <si>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</si>
  <si>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</si>
  <si>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</si>
  <si>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</si>
  <si>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</si>
  <si>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</si>
  <si>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</si>
  <si>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</si>
  <si>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</si>
  <si>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</si>
  <si>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</si>
  <si>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</si>
  <si>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</si>
  <si>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</si>
  <si>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</si>
  <si>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</si>
  <si>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</si>
  <si>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</si>
  <si>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</si>
  <si>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</si>
  <si>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</si>
  <si>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</si>
  <si>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</si>
  <si>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</si>
  <si>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</si>
  <si>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</si>
  <si>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</si>
  <si>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</si>
  <si>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</si>
  <si>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</si>
  <si>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</si>
  <si>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</si>
  <si>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</si>
  <si>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</si>
  <si>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</si>
  <si>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</si>
  <si>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</si>
  <si>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</si>
  <si>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</si>
  <si>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</si>
  <si>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</si>
  <si>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</si>
  <si>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</si>
  <si>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</si>
  <si>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</si>
  <si>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</si>
  <si>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</si>
  <si>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</si>
  <si>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</si>
  <si>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</si>
  <si>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</si>
  <si>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</si>
  <si>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</si>
  <si>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</si>
  <si>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</si>
  <si>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</si>
  <si>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</si>
  <si>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</si>
  <si>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</si>
  <si>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</si>
  <si>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</si>
  <si>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</si>
  <si>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</si>
  <si>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</si>
  <si>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</si>
  <si>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</si>
  <si>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</si>
  <si>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</si>
  <si>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</si>
  <si>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</si>
  <si>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</si>
  <si>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</si>
  <si>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</si>
  <si>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</si>
  <si>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</si>
  <si>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</si>
  <si>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</si>
  <si>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</si>
  <si>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</si>
  <si>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</si>
  <si>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</si>
  <si>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</si>
  <si>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</si>
  <si>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</si>
  <si>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</si>
  <si>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</si>
  <si>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</si>
  <si>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</si>
  <si>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</si>
  <si>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</si>
  <si>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</si>
  <si>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</si>
  <si>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</si>
  <si>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</si>
  <si>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</si>
  <si>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</si>
  <si>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</si>
  <si>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</si>
  <si>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</si>
  <si>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</si>
  <si>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</si>
  <si>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</si>
  <si>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</si>
  <si>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</si>
  <si>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</si>
  <si>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</si>
  <si>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</si>
  <si>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</si>
  <si>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</si>
  <si>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</si>
  <si>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</si>
  <si>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</si>
  <si>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</si>
  <si>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</si>
  <si>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</si>
  <si>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</si>
  <si>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</si>
  <si>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</si>
  <si>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</si>
  <si>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</si>
  <si>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</si>
  <si>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</si>
  <si>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</si>
  <si>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</si>
  <si>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</si>
  <si>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</si>
  <si>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</si>
  <si>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</si>
  <si>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</si>
  <si>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</si>
  <si>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</si>
  <si>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</si>
  <si>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</si>
  <si>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</si>
  <si>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</si>
  <si>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</si>
  <si>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</si>
  <si>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</si>
  <si>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</si>
  <si>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</si>
  <si>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</si>
  <si>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</si>
  <si>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</si>
  <si>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</si>
  <si>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</si>
  <si>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</si>
  <si>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</si>
  <si>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</si>
  <si>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</si>
  <si>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</si>
  <si>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</si>
  <si>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</si>
  <si>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</si>
  <si>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</si>
  <si>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</si>
  <si>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</si>
  <si>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</si>
  <si>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</si>
  <si>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</si>
  <si>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</si>
  <si>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</si>
  <si>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</si>
  <si>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</si>
  <si>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</si>
  <si>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</si>
  <si>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</si>
  <si>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</si>
  <si>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</si>
  <si>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</si>
  <si>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</si>
  <si>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</si>
  <si>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</si>
  <si>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</si>
  <si>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</si>
  <si>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</si>
  <si>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</si>
  <si>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</si>
  <si>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</si>
  <si>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</si>
  <si>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</si>
  <si>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</si>
  <si>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</si>
  <si>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</si>
  <si>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</si>
  <si>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</si>
  <si>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</si>
  <si>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</si>
  <si>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</si>
  <si>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</si>
  <si>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</si>
  <si>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</si>
  <si>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</si>
  <si>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</si>
  <si>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</si>
  <si>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</si>
  <si>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</si>
  <si>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</si>
  <si>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</si>
  <si>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</si>
  <si>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</si>
  <si>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</si>
  <si>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</si>
  <si>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</si>
  <si>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</si>
  <si>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</si>
  <si>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</si>
  <si>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</si>
  <si>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</si>
  <si>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</si>
  <si>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</si>
  <si>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</si>
  <si>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</si>
  <si>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</si>
  <si>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</si>
  <si>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</si>
  <si>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</si>
  <si>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</si>
  <si>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</si>
  <si>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</si>
  <si>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</si>
  <si>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</si>
  <si>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</si>
  <si>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</si>
  <si>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</si>
  <si>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</si>
  <si>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</si>
  <si>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</si>
  <si>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</si>
  <si>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</si>
  <si>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</si>
  <si>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</si>
  <si>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</si>
  <si>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</si>
  <si>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</si>
  <si>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</si>
  <si>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</si>
  <si>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</si>
  <si>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</si>
  <si>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</si>
  <si>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</si>
  <si>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</si>
  <si>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</si>
  <si>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</si>
  <si>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</si>
  <si>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</si>
  <si>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</si>
  <si>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</si>
  <si>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</si>
  <si>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</si>
  <si>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</si>
  <si>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</si>
  <si>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</si>
  <si>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</si>
  <si>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</si>
  <si>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</si>
  <si>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</si>
  <si>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</si>
  <si>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</si>
  <si>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</si>
  <si>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</si>
  <si>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</si>
  <si>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</si>
  <si>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</si>
  <si>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</si>
  <si>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</si>
  <si>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</si>
  <si>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</si>
  <si>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</si>
  <si>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</si>
  <si>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</si>
  <si>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</si>
  <si>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</si>
  <si>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</si>
  <si>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</si>
  <si>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</si>
  <si>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</si>
  <si>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</si>
  <si>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</si>
  <si>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</si>
  <si>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</si>
  <si>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</si>
  <si>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</si>
  <si>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</si>
  <si>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</si>
  <si>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</si>
  <si>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</si>
  <si>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</si>
  <si>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</si>
  <si>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</si>
  <si>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</si>
  <si>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</si>
  <si>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</si>
  <si>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</si>
  <si>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</si>
  <si>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</si>
  <si>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</si>
  <si>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</si>
  <si>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</si>
  <si>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</si>
  <si>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</si>
  <si>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</si>
  <si>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</si>
  <si>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</si>
  <si>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</si>
  <si>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</si>
  <si>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</si>
  <si>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</si>
  <si>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</si>
  <si>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</si>
  <si>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</si>
  <si>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</si>
  <si>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</si>
  <si>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</si>
  <si>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</si>
  <si>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</si>
  <si>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</si>
  <si>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</si>
  <si>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</si>
  <si>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</si>
  <si>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</si>
  <si>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</si>
  <si>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</si>
  <si>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</si>
  <si>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</si>
  <si>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</si>
  <si>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</si>
  <si>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</si>
  <si>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</si>
  <si>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</si>
  <si>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</si>
  <si>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</si>
  <si>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</si>
  <si>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</si>
  <si>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</si>
  <si>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</si>
  <si>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</si>
  <si>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</si>
  <si>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</si>
  <si>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</si>
  <si>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</si>
  <si>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</si>
  <si>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</si>
  <si>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</si>
  <si>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</si>
  <si>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</si>
  <si>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</si>
  <si>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</si>
  <si>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</si>
  <si>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</si>
  <si>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</si>
  <si>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</si>
  <si>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</si>
  <si>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</si>
  <si>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</si>
  <si>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</si>
  <si>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</si>
  <si>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</si>
  <si>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</si>
  <si>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</si>
  <si>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</si>
  <si>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</si>
  <si>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</si>
  <si>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</si>
  <si>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</si>
  <si>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</si>
  <si>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</si>
  <si>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</si>
  <si>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</si>
  <si>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</si>
  <si>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</si>
  <si>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</si>
  <si>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</si>
  <si>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</si>
  <si>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</si>
  <si>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</si>
  <si>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</si>
  <si>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</si>
  <si>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</si>
  <si>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</si>
  <si>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</si>
  <si>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</si>
  <si>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</si>
  <si>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</si>
  <si>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</si>
  <si>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</si>
  <si>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</si>
  <si>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</si>
  <si>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</si>
  <si>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</si>
  <si>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</si>
  <si>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</si>
  <si>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</si>
  <si>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</si>
  <si>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</si>
  <si>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</si>
  <si>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</si>
  <si>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</si>
  <si>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</si>
  <si>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</si>
  <si>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</si>
  <si>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</si>
  <si>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</si>
  <si>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</si>
  <si>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</si>
  <si>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</si>
  <si>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</si>
  <si>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</si>
  <si>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</si>
  <si>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</si>
  <si>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</si>
  <si>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</si>
  <si>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</si>
  <si>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</si>
  <si>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</si>
  <si>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</si>
  <si>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</si>
  <si>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</si>
  <si>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</si>
  <si>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</si>
  <si>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</si>
  <si>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</si>
  <si>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</si>
  <si>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</si>
  <si>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</si>
  <si>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</si>
  <si>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</si>
  <si>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</si>
  <si>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</si>
  <si>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</si>
  <si>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</si>
  <si>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</si>
  <si>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</si>
  <si>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</si>
  <si>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</si>
  <si>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</si>
  <si>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</si>
  <si>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</si>
  <si>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</si>
  <si>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</si>
  <si>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</si>
  <si>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</si>
  <si>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</si>
  <si>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</si>
  <si>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</si>
  <si>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</si>
  <si>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</si>
  <si>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</si>
  <si>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</si>
  <si>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</si>
  <si>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</si>
  <si>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</si>
  <si>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</si>
  <si>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</si>
  <si>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</si>
  <si>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</si>
  <si>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</si>
  <si>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</si>
  <si>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</si>
  <si>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</si>
  <si>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</si>
  <si>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</si>
  <si>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</si>
  <si>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</si>
  <si>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</si>
  <si>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</si>
  <si>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</si>
  <si>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</si>
  <si>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</si>
  <si>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</si>
  <si>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</si>
  <si>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</si>
  <si>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</si>
  <si>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</si>
  <si>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</si>
  <si>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</si>
  <si>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</si>
  <si>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</si>
  <si>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</si>
  <si>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</si>
  <si>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</si>
  <si>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</si>
  <si>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</si>
  <si>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</si>
  <si>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</si>
  <si>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</si>
  <si>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</si>
  <si>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</si>
  <si>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</si>
  <si>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</si>
  <si>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</si>
  <si>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</si>
  <si>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</si>
  <si>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</si>
  <si>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</si>
  <si>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</si>
  <si>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</si>
  <si>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</si>
  <si>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</si>
  <si>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</si>
  <si>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</si>
  <si>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</si>
  <si>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</si>
  <si>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</si>
  <si>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</si>
  <si>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</si>
  <si>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</si>
  <si>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</si>
  <si>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</si>
  <si>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</si>
  <si>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</si>
  <si>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</si>
  <si>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</si>
  <si>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</si>
  <si>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</si>
  <si>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</si>
  <si>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</si>
  <si>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</si>
  <si>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</si>
  <si>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</si>
  <si>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</si>
  <si>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</si>
  <si>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</si>
  <si>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</si>
  <si>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</si>
  <si>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</si>
  <si>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</si>
  <si>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</si>
  <si>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</si>
  <si>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</si>
  <si>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</si>
  <si>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</si>
  <si>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</si>
  <si>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</si>
  <si>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</si>
  <si>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</si>
  <si>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</si>
  <si>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</si>
  <si>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</si>
  <si>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</si>
  <si>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</si>
  <si>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</si>
  <si>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</si>
  <si>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</si>
  <si>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</si>
  <si>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</si>
  <si>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</si>
  <si>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</si>
  <si>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</si>
  <si>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</si>
  <si>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</si>
  <si>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</si>
  <si>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</si>
  <si>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</si>
  <si>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</si>
  <si>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</si>
  <si>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</si>
  <si>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</si>
  <si>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</si>
  <si>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</si>
  <si>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</si>
  <si>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</si>
  <si>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</si>
  <si>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</si>
  <si>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</si>
  <si>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</si>
  <si>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</si>
  <si>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</si>
  <si>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</si>
  <si>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</si>
  <si>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</si>
  <si>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</si>
  <si>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</si>
  <si>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</si>
  <si>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</si>
  <si>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</si>
  <si>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</si>
  <si>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</si>
  <si>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</si>
  <si>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</si>
  <si>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</si>
  <si>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</si>
  <si>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</si>
  <si>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</si>
  <si>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</si>
  <si>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</si>
  <si>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</si>
  <si>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</si>
  <si>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</si>
  <si>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</si>
  <si>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</si>
  <si>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</si>
  <si>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</si>
  <si>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</si>
  <si>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</si>
  <si>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</si>
  <si>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</si>
  <si>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</si>
  <si>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</si>
  <si>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</si>
  <si>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</si>
  <si>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</si>
  <si>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</si>
  <si>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</si>
  <si>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</si>
  <si>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</si>
  <si>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</si>
  <si>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</si>
  <si>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</si>
  <si>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</si>
  <si>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</si>
  <si>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</si>
  <si>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</si>
  <si>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</si>
  <si>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</si>
  <si>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</si>
  <si>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</si>
  <si>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</si>
  <si>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</si>
  <si>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</si>
  <si>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</si>
  <si>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</si>
  <si>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</si>
  <si>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</si>
  <si>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</si>
  <si>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</si>
  <si>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</si>
  <si>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</si>
  <si>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</si>
  <si>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</si>
  <si>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</si>
  <si>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</si>
  <si>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</si>
  <si>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</si>
  <si>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</si>
  <si>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</si>
  <si>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</si>
  <si>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</si>
  <si>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</si>
  <si>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</si>
  <si>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</si>
  <si>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</si>
  <si>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</si>
  <si>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</si>
  <si>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</si>
  <si>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</si>
  <si>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</si>
  <si>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</si>
  <si>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</si>
  <si>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</si>
  <si>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</si>
  <si>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</si>
  <si>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</si>
  <si>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</si>
  <si>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</si>
  <si>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</si>
  <si>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</si>
  <si>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</si>
  <si>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</si>
  <si>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</si>
  <si>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</si>
  <si>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</si>
  <si>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</si>
  <si>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</si>
  <si>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</si>
  <si>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</si>
  <si>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</si>
  <si>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</si>
  <si>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</si>
  <si>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</si>
  <si>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</si>
  <si>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</si>
  <si>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</si>
  <si>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</si>
  <si>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</si>
  <si>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</si>
  <si>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</si>
  <si>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</si>
  <si>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</si>
  <si>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</si>
  <si>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</si>
  <si>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</si>
  <si>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</si>
  <si>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</si>
  <si>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</si>
  <si>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</si>
  <si>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</si>
  <si>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</si>
  <si>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</si>
  <si>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</si>
  <si>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</si>
  <si>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</si>
  <si>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</si>
  <si>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</si>
  <si>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</si>
  <si>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</si>
  <si>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</si>
  <si>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</si>
  <si>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</si>
  <si>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</si>
  <si>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</si>
  <si>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</si>
  <si>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</si>
  <si>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</si>
  <si>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</si>
  <si>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</si>
  <si>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</si>
  <si>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</si>
  <si>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</si>
  <si>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</si>
  <si>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</si>
  <si>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</si>
  <si>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</si>
  <si>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</si>
  <si>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</si>
  <si>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</si>
  <si>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</si>
  <si>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</si>
  <si>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</si>
  <si>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</si>
  <si>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</si>
  <si>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</si>
  <si>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</si>
  <si>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</si>
  <si>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</si>
  <si>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</si>
  <si>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</si>
  <si>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</si>
  <si>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</si>
  <si>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</si>
  <si>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</si>
  <si>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</si>
  <si>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</si>
  <si>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</si>
  <si>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</si>
  <si>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</si>
  <si>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</si>
  <si>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</si>
  <si>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</si>
  <si>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</si>
  <si>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</si>
  <si>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</si>
  <si>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</si>
  <si>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</si>
  <si>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</si>
  <si>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</si>
  <si>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</si>
  <si>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</si>
  <si>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</si>
  <si>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</si>
  <si>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</si>
  <si>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</si>
  <si>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</si>
  <si>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</si>
  <si>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</si>
  <si>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</si>
  <si>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</si>
  <si>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</si>
  <si>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</si>
  <si>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</si>
  <si>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</si>
  <si>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</si>
  <si>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</si>
  <si>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</si>
  <si>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</si>
  <si>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</si>
  <si>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</si>
  <si>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</si>
  <si>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</si>
  <si>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</si>
  <si>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</si>
  <si>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</si>
  <si>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</si>
  <si>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</si>
  <si>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</si>
  <si>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</si>
  <si>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</si>
  <si>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</si>
  <si>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</si>
  <si>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</si>
  <si>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</si>
  <si>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</si>
  <si>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</si>
  <si>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</si>
  <si>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</si>
  <si>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</si>
  <si>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</si>
  <si>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</si>
  <si>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</si>
  <si>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</si>
  <si>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</si>
  <si>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</si>
  <si>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</si>
  <si>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</si>
  <si>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</si>
  <si>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</si>
  <si>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</si>
  <si>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</si>
  <si>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</si>
  <si>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</si>
  <si>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</si>
  <si>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</si>
  <si>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</si>
  <si>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</si>
  <si>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</si>
  <si>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</si>
  <si>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</si>
  <si>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</si>
  <si>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</si>
  <si>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</si>
  <si>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</si>
  <si>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</si>
  <si>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</si>
  <si>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</si>
  <si>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</si>
  <si>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</si>
  <si>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</si>
  <si>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</si>
  <si>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</si>
  <si>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</si>
  <si>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</si>
  <si>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</si>
  <si>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</si>
  <si>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</si>
  <si>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</si>
  <si>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</si>
  <si>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</si>
  <si>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</si>
  <si>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</si>
  <si>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</si>
  <si>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</si>
  <si>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</si>
  <si>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</si>
  <si>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</si>
  <si>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</si>
  <si>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</si>
  <si>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</si>
  <si>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</si>
  <si>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</si>
  <si>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</si>
  <si>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</si>
  <si>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</si>
  <si>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</si>
  <si>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</si>
  <si>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</si>
  <si>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</si>
  <si>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</si>
  <si>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</si>
  <si>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</si>
  <si>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</si>
  <si>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</si>
  <si>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</si>
  <si>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</si>
  <si>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</si>
  <si>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</si>
  <si>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</si>
  <si>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</si>
  <si>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</si>
  <si>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</si>
  <si>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</si>
  <si>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</si>
  <si>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</si>
  <si>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</si>
  <si>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</si>
  <si>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</si>
  <si>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</si>
  <si>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</si>
  <si>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</si>
  <si>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</si>
  <si>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</si>
  <si>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</si>
  <si>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</si>
  <si>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</si>
  <si>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</si>
  <si>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</si>
  <si>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</si>
  <si>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</si>
  <si>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</si>
  <si>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</si>
  <si>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</si>
  <si>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</si>
  <si>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</si>
  <si>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</si>
  <si>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</si>
  <si>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</si>
  <si>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</si>
  <si>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</si>
  <si>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</si>
  <si>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</si>
  <si>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</si>
  <si>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</si>
  <si>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</si>
  <si>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</si>
  <si>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</si>
  <si>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</si>
  <si>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</si>
  <si>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</si>
  <si>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</si>
  <si>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</si>
  <si>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</si>
  <si>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</si>
  <si>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</si>
  <si>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</si>
  <si>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</si>
  <si>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</si>
  <si>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</si>
  <si>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</si>
  <si>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</si>
  <si>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</si>
  <si>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</si>
  <si>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</si>
  <si>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</si>
  <si>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</si>
  <si>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</si>
  <si>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</si>
  <si>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</si>
  <si>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</si>
  <si>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</si>
  <si>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</si>
  <si>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</si>
  <si>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</si>
  <si>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</si>
  <si>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</si>
  <si>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</si>
  <si>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</si>
  <si>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</si>
  <si>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</si>
  <si>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</si>
  <si>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</si>
  <si>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</si>
  <si>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</si>
  <si>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</si>
  <si>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</si>
  <si>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</si>
  <si>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</si>
  <si>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</si>
  <si>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</si>
  <si>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</si>
  <si>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</si>
  <si>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</si>
  <si>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</si>
  <si>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</si>
  <si>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</si>
  <si>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</si>
  <si>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</si>
  <si>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</si>
  <si>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</si>
  <si>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</si>
  <si>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</si>
  <si>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</si>
  <si>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</si>
  <si>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</si>
  <si>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</si>
  <si>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</si>
  <si>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</si>
  <si>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</si>
  <si>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</si>
  <si>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</si>
  <si>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</si>
  <si>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</si>
  <si>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</si>
  <si>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</si>
  <si>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</si>
  <si>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</si>
  <si>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</si>
  <si>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</si>
  <si>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</si>
  <si>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</si>
  <si>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</si>
  <si>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</si>
  <si>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</si>
  <si>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</si>
  <si>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</si>
  <si>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</si>
  <si>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</si>
  <si>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</si>
  <si>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</si>
  <si>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</si>
  <si>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</si>
  <si>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</si>
  <si>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</si>
  <si>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</si>
  <si>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</si>
  <si>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</si>
  <si>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</si>
  <si>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</si>
  <si>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</si>
  <si>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</si>
  <si>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</si>
  <si>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</si>
  <si>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</si>
  <si>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</si>
  <si>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</si>
  <si>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</si>
  <si>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</si>
  <si>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</si>
  <si>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</si>
  <si>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</si>
  <si>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</si>
  <si>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</si>
  <si>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</si>
  <si>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</si>
  <si>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</si>
  <si>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</si>
  <si>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</si>
  <si>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</si>
  <si>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</si>
  <si>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</si>
  <si>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</si>
  <si>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</si>
  <si>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</si>
  <si>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</si>
  <si>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</si>
  <si>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</si>
  <si>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</si>
  <si>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</si>
  <si>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</si>
  <si>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</si>
  <si>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</si>
  <si>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</si>
  <si>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</si>
  <si>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</si>
  <si>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</si>
  <si>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</si>
  <si>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</si>
  <si>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</si>
  <si>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</si>
  <si>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</si>
  <si>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</si>
  <si>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</si>
  <si>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</si>
  <si>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</si>
  <si>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</si>
  <si>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</si>
  <si>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</si>
  <si>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</si>
  <si>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</si>
  <si>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</si>
  <si>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</si>
  <si>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</si>
  <si>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</si>
  <si>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</si>
  <si>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</si>
  <si>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</si>
  <si>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</si>
  <si>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</si>
  <si>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</si>
  <si>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</si>
  <si>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</si>
  <si>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</si>
  <si>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</si>
  <si>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</si>
  <si>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</si>
  <si>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</si>
  <si>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</si>
  <si>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</si>
  <si>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</si>
  <si>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</si>
  <si>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</si>
  <si>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</si>
  <si>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</si>
  <si>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</si>
  <si>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</si>
  <si>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</si>
  <si>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</si>
  <si>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</si>
  <si>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</si>
  <si>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</si>
  <si>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</si>
  <si>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</si>
  <si>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</si>
  <si>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</si>
  <si>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</si>
  <si>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</si>
  <si>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</si>
  <si>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</si>
  <si>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</si>
  <si>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</si>
  <si>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</si>
  <si>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</si>
  <si>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</si>
  <si>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</si>
  <si>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</si>
  <si>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</si>
  <si>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</si>
  <si>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</si>
  <si>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</si>
  <si>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</si>
  <si>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</si>
  <si>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</si>
  <si>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</si>
  <si>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</si>
  <si>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</si>
  <si>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</si>
  <si>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</si>
  <si>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</si>
  <si>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</si>
  <si>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</si>
  <si>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</si>
  <si>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</si>
  <si>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</si>
  <si>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</si>
  <si>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</si>
  <si>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</si>
  <si>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</si>
  <si>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</si>
  <si>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</si>
  <si>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</si>
  <si>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</si>
  <si>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</si>
  <si>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</si>
  <si>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</si>
  <si>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</si>
  <si>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</si>
  <si>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</si>
  <si>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</si>
  <si>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</si>
  <si>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</si>
  <si>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</si>
  <si>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</si>
  <si>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</si>
  <si>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</si>
  <si>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</si>
  <si>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</si>
  <si>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</si>
  <si>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</si>
  <si>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</si>
  <si>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</si>
  <si>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</si>
  <si>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</si>
  <si>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</si>
  <si>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</si>
  <si>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</si>
  <si>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</si>
  <si>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</si>
  <si>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</si>
  <si>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</si>
  <si>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</si>
  <si>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</si>
  <si>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</si>
  <si>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</si>
  <si>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</si>
  <si>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</si>
  <si>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</si>
  <si>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</si>
  <si>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</si>
  <si>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</si>
  <si>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</si>
  <si>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</si>
  <si>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</si>
  <si>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</si>
  <si>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</si>
  <si>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</si>
  <si>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</si>
  <si>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</si>
  <si>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</si>
  <si>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</si>
  <si>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</si>
  <si>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</si>
  <si>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</si>
  <si>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</si>
  <si>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</si>
  <si>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</si>
  <si>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</si>
  <si>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</si>
  <si>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</si>
  <si>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</si>
  <si>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</si>
  <si>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</si>
  <si>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</si>
  <si>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</si>
  <si>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</si>
  <si>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</si>
  <si>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</si>
  <si>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</si>
  <si>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</si>
  <si>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</si>
  <si>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</si>
  <si>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</si>
  <si>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</si>
  <si>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</si>
  <si>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</si>
  <si>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</si>
  <si>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</si>
  <si>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</si>
  <si>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</si>
  <si>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</si>
  <si>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</si>
  <si>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</si>
  <si>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</si>
  <si>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</si>
  <si>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</si>
  <si>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</si>
  <si>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</si>
  <si>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</si>
  <si>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</si>
  <si>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</si>
  <si>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</si>
  <si>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</si>
  <si>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</si>
  <si>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</si>
  <si>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</si>
  <si>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</si>
  <si>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</si>
  <si>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</si>
  <si>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</si>
  <si>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</si>
  <si>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</si>
  <si>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</si>
  <si>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</si>
  <si>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</si>
  <si>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</si>
  <si>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</si>
  <si>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</si>
  <si>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</si>
  <si>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</si>
  <si>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</si>
  <si>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</si>
  <si>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</si>
  <si>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</si>
  <si>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</si>
  <si>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</si>
  <si>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</si>
  <si>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</si>
  <si>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</si>
  <si>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</si>
  <si>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</si>
  <si>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</si>
  <si>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</si>
  <si>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</si>
  <si>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</si>
  <si>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</si>
  <si>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</si>
  <si>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</si>
  <si>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</si>
  <si>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</si>
  <si>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</si>
  <si>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</si>
  <si>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</si>
  <si>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</si>
  <si>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</si>
  <si>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</si>
  <si>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</si>
  <si>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</si>
  <si>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</si>
  <si>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</si>
  <si>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</si>
  <si>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</si>
  <si>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</si>
  <si>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</si>
  <si>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</si>
  <si>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</si>
  <si>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</si>
  <si>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</si>
  <si>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</si>
  <si>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</si>
  <si>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</si>
  <si>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</si>
  <si>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</si>
  <si>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</si>
  <si>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</si>
  <si>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</si>
  <si>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</si>
  <si>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</si>
  <si>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</si>
  <si>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</si>
  <si>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</si>
  <si>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</si>
  <si>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</si>
  <si>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</si>
  <si>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</si>
  <si>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</si>
  <si>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</si>
  <si>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</si>
  <si>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</si>
  <si>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</si>
  <si>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</si>
  <si>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</si>
  <si>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</si>
  <si>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</si>
  <si>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</si>
  <si>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</si>
  <si>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</si>
  <si>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</si>
  <si>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</si>
  <si>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</si>
  <si>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</si>
  <si>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</si>
  <si>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</si>
  <si>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</si>
  <si>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</si>
  <si>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</si>
  <si>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</si>
  <si>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</si>
  <si>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</si>
  <si>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</si>
  <si>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</si>
  <si>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</si>
  <si>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</si>
  <si>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</si>
  <si>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</si>
  <si>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</si>
  <si>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</si>
  <si>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</si>
  <si>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</si>
  <si>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</si>
  <si>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</si>
  <si>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</si>
  <si>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</si>
  <si>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</si>
  <si>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</si>
  <si>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</si>
  <si>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</si>
  <si>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</si>
  <si>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</si>
  <si>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</si>
  <si>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</si>
  <si>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</si>
  <si>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</si>
  <si>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</si>
  <si>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</si>
  <si>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</si>
  <si>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</si>
  <si>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</si>
  <si>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</si>
  <si>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</si>
  <si>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</si>
  <si>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</si>
  <si>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</si>
  <si>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</si>
  <si>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</si>
  <si>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</si>
  <si>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</si>
  <si>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</si>
  <si>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</si>
  <si>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</si>
  <si>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</si>
  <si>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</si>
  <si>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</si>
  <si>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</si>
  <si>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</si>
  <si>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</si>
  <si>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</si>
  <si>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</si>
  <si>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</si>
  <si>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</si>
  <si>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</si>
  <si>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</si>
  <si>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</si>
  <si>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</si>
  <si>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</si>
  <si>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</si>
  <si>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</si>
  <si>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</si>
  <si>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</si>
  <si>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</si>
  <si>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</si>
  <si>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</si>
  <si>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</si>
  <si>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</si>
  <si>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</si>
  <si>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</si>
  <si>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</si>
  <si>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</si>
  <si>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</si>
  <si>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</si>
  <si>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</si>
  <si>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</si>
  <si>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</si>
  <si>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</si>
  <si>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</si>
  <si>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</si>
  <si>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</si>
  <si>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</si>
  <si>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</si>
  <si>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</si>
  <si>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</si>
  <si>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</si>
  <si>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</si>
  <si>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</si>
  <si>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</si>
  <si>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</si>
  <si>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</si>
  <si>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</si>
  <si>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</si>
  <si>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</si>
  <si>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</si>
  <si>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</si>
  <si>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</si>
  <si>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</si>
  <si>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</si>
  <si>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</si>
  <si>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</si>
  <si>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</si>
  <si>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</si>
  <si>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</si>
  <si>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</si>
  <si>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</si>
  <si>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</si>
  <si>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</si>
  <si>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</si>
  <si>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</si>
  <si>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</si>
  <si>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</si>
  <si>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</si>
  <si>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</si>
  <si>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</si>
  <si>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</si>
  <si>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</si>
  <si>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</si>
  <si>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</si>
  <si>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</si>
  <si>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</si>
  <si>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</si>
  <si>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</si>
  <si>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</si>
  <si>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</si>
  <si>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</si>
  <si>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</si>
  <si>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</si>
  <si>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</si>
  <si>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</si>
  <si>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</si>
  <si>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</si>
  <si>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</si>
  <si>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</si>
  <si>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</si>
  <si>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</si>
  <si>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</si>
  <si>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</si>
  <si>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</si>
  <si>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</si>
  <si>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</si>
  <si>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</si>
  <si>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</si>
  <si>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</si>
  <si>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</si>
  <si>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</si>
  <si>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</si>
  <si>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</si>
  <si>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</si>
  <si>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</si>
  <si>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</si>
  <si>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</si>
  <si>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</si>
  <si>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</si>
  <si>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</si>
  <si>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</si>
  <si>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</si>
  <si>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</si>
  <si>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</si>
  <si>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</si>
  <si>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</si>
  <si>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</si>
  <si>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</si>
  <si>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</si>
  <si>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</si>
  <si>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</si>
  <si>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</si>
  <si>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</si>
  <si>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</si>
  <si>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</si>
  <si>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</si>
  <si>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</si>
  <si>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</si>
  <si>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</si>
  <si>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</si>
  <si>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</si>
  <si>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</si>
  <si>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</si>
  <si>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</si>
  <si>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</si>
  <si>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</si>
  <si>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</si>
  <si>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</si>
  <si>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</si>
  <si>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</si>
  <si>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</si>
  <si>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</si>
  <si>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</si>
  <si>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</si>
  <si>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</si>
  <si>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</si>
  <si>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</si>
  <si>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</si>
  <si>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</si>
  <si>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</si>
  <si>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</si>
  <si>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</si>
  <si>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</si>
  <si>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</si>
  <si>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</si>
  <si>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</si>
  <si>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</si>
  <si>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</si>
  <si>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</si>
  <si>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</si>
  <si>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</si>
  <si>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</si>
  <si>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</si>
  <si>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</si>
  <si>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</si>
  <si>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</si>
  <si>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</si>
  <si>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</si>
  <si>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</si>
  <si>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</si>
  <si>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</si>
  <si>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</si>
  <si>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</si>
  <si>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</si>
  <si>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</si>
  <si>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</si>
  <si>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</si>
  <si>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</si>
  <si>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</si>
  <si>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</si>
  <si>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</si>
  <si>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</si>
  <si>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</si>
  <si>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</si>
  <si>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</si>
  <si>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</si>
  <si>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</si>
  <si>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</si>
  <si>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</si>
  <si>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</si>
  <si>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</si>
  <si>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</si>
  <si>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</si>
  <si>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</si>
  <si>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</si>
  <si>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</si>
  <si>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</si>
  <si>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</si>
  <si>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</si>
  <si>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</si>
  <si>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</si>
  <si>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</si>
  <si>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</si>
  <si>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</si>
  <si>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</si>
  <si>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</si>
  <si>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</si>
  <si>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</si>
  <si>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</si>
  <si>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</si>
  <si>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</si>
  <si>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</si>
  <si>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</si>
  <si>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</si>
  <si>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</si>
  <si>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</si>
  <si>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</si>
  <si>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</si>
  <si>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</si>
  <si>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</si>
  <si>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</si>
  <si>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</si>
  <si>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</si>
  <si>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</si>
  <si>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</si>
  <si>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</si>
  <si>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</si>
  <si>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</si>
  <si>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</si>
  <si>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</si>
  <si>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</si>
  <si>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</si>
  <si>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</si>
  <si>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</si>
  <si>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</si>
  <si>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</si>
  <si>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</si>
  <si>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</si>
  <si>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</si>
  <si>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</si>
  <si>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</si>
  <si>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</si>
  <si>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</si>
  <si>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</si>
  <si>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</si>
  <si>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</si>
  <si>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</si>
  <si>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</si>
  <si>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</si>
  <si>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</si>
  <si>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</si>
  <si>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</si>
  <si>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</si>
  <si>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</si>
  <si>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</si>
  <si>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</si>
  <si>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</si>
  <si>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</si>
  <si>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</si>
  <si>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</si>
  <si>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</si>
  <si>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</si>
  <si>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</si>
  <si>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</si>
  <si>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</si>
  <si>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</si>
  <si>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</si>
  <si>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</si>
  <si>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</si>
  <si>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</si>
  <si>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</si>
  <si>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</si>
  <si>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</si>
  <si>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</si>
  <si>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</si>
  <si>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</si>
  <si>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</si>
  <si>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</si>
  <si>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</si>
  <si>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</si>
  <si>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</si>
  <si>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</si>
  <si>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</si>
  <si>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</si>
  <si>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</si>
  <si>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</si>
  <si>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</si>
  <si>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</si>
  <si>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</si>
  <si>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</si>
  <si>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</si>
  <si>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</si>
  <si>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</si>
  <si>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</si>
  <si>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</si>
  <si>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</si>
  <si>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</si>
  <si>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</si>
  <si>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</si>
  <si>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</si>
  <si>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</si>
  <si>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</si>
  <si>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</si>
  <si>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</si>
  <si>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</si>
  <si>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</si>
  <si>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</si>
  <si>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</si>
  <si>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</si>
  <si>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</si>
  <si>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</si>
  <si>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</si>
  <si>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</si>
  <si>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</si>
  <si>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</si>
  <si>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</si>
  <si>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</si>
  <si>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</si>
  <si>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</si>
  <si>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</si>
  <si>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</si>
  <si>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</si>
  <si>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</si>
  <si>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</si>
  <si>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</si>
  <si>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</si>
  <si>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</si>
  <si>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</si>
  <si>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</si>
  <si>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</si>
  <si>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</si>
  <si>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</si>
  <si>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</si>
  <si>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</si>
  <si>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</si>
  <si>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</si>
  <si>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</si>
  <si>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</si>
  <si>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</si>
  <si>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</si>
  <si>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</si>
  <si>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</si>
  <si>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</si>
  <si>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</si>
  <si>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</si>
  <si>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</si>
  <si>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</si>
  <si>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</si>
  <si>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</si>
  <si>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</si>
  <si>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</si>
  <si>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</si>
  <si>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</si>
  <si>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</si>
  <si>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</si>
  <si>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</si>
  <si>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</si>
  <si>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</si>
  <si>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</si>
  <si>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</si>
  <si>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</si>
  <si>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</si>
  <si>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</si>
  <si>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</si>
  <si>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</si>
  <si>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</si>
  <si>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</si>
  <si>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</si>
  <si>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</si>
  <si>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</si>
  <si>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</si>
  <si>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</si>
  <si>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</si>
  <si>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</si>
  <si>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</si>
  <si>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</si>
  <si>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</si>
  <si>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</si>
  <si>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</si>
  <si>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</si>
  <si>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</si>
  <si>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</si>
  <si>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</si>
  <si>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</si>
  <si>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</si>
  <si>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</si>
  <si>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</si>
  <si>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</si>
  <si>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</si>
  <si>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</si>
  <si>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</si>
  <si>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</si>
  <si>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</si>
  <si>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</si>
  <si>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</si>
  <si>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</si>
  <si>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</si>
  <si>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</si>
  <si>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</si>
  <si>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</si>
  <si>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</si>
  <si>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</si>
  <si>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</si>
  <si>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</si>
  <si>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</si>
  <si>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</si>
  <si>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</si>
  <si>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</si>
  <si>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</si>
  <si>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</si>
  <si>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</si>
  <si>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</si>
  <si>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</si>
  <si>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</si>
  <si>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</si>
  <si>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</si>
  <si>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</si>
  <si>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</si>
  <si>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</si>
  <si>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</si>
  <si>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</si>
  <si>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</si>
  <si>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</si>
  <si>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</si>
  <si>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</si>
  <si>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</si>
  <si>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</si>
  <si>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</si>
  <si>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</si>
  <si>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</si>
  <si>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</si>
  <si>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</si>
  <si>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</si>
  <si>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</si>
  <si>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</si>
  <si>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</si>
  <si>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</si>
  <si>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</si>
  <si>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</si>
  <si>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</si>
  <si>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</si>
  <si>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</si>
  <si>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</si>
  <si>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</si>
  <si>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</si>
  <si>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</si>
  <si>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</si>
  <si>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</si>
  <si>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</si>
  <si>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</si>
  <si>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</si>
  <si>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</si>
  <si>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</si>
  <si>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</si>
  <si>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</si>
  <si>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</si>
  <si>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</si>
  <si>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</si>
  <si>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</si>
  <si>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</si>
  <si>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</si>
  <si>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</si>
  <si>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</si>
  <si>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</si>
  <si>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</si>
  <si>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</si>
  <si>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</si>
  <si>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</si>
  <si>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</si>
  <si>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</si>
  <si>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</si>
  <si>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</si>
  <si>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</si>
  <si>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</si>
  <si>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</si>
  <si>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</si>
  <si>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</si>
  <si>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</si>
  <si>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</si>
  <si>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</si>
  <si>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</si>
  <si>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</si>
  <si>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</si>
  <si>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</si>
  <si>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</si>
  <si>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</si>
  <si>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</si>
  <si>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</si>
  <si>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</si>
  <si>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</si>
  <si>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</si>
  <si>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</si>
  <si>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</si>
  <si>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</si>
  <si>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</si>
  <si>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</si>
  <si>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</si>
  <si>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</si>
  <si>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</si>
  <si>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</si>
  <si>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</si>
  <si>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</si>
  <si>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</si>
  <si>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</si>
  <si>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</si>
  <si>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</si>
  <si>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</si>
  <si>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</si>
  <si>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</si>
  <si>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</si>
  <si>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</si>
  <si>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</si>
  <si>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</si>
  <si>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</si>
  <si>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</si>
  <si>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</si>
  <si>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</si>
  <si>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</si>
  <si>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</si>
  <si>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</si>
  <si>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</si>
  <si>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</si>
  <si>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</si>
  <si>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</si>
  <si>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</si>
  <si>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</si>
  <si>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</si>
  <si>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</si>
  <si>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</si>
  <si>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</si>
  <si>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</si>
  <si>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</si>
  <si>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</si>
  <si>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</si>
  <si>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</si>
  <si>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</si>
  <si>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</si>
  <si>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</si>
  <si>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</si>
  <si>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</si>
  <si>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</si>
  <si>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</si>
  <si>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</si>
  <si>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</si>
  <si>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</si>
  <si>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</si>
  <si>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</si>
  <si>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</si>
  <si>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</si>
  <si>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</si>
  <si>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</si>
  <si>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</si>
  <si>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</si>
  <si>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</si>
  <si>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</si>
  <si>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</si>
  <si>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</si>
  <si>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</si>
  <si>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</si>
  <si>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</si>
  <si>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</si>
  <si>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</si>
  <si>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</si>
  <si>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</si>
  <si>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</si>
  <si>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</si>
  <si>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</si>
  <si>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</si>
  <si>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</si>
  <si>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</si>
  <si>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</si>
  <si>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</si>
  <si>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</si>
  <si>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</si>
  <si>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</si>
  <si>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</si>
  <si>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</si>
  <si>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</si>
  <si>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</si>
  <si>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</si>
  <si>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</si>
  <si>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</si>
  <si>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</si>
  <si>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</si>
  <si>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</si>
  <si>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</si>
  <si>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</si>
  <si>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</si>
  <si>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</si>
  <si>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</si>
  <si>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</si>
  <si>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</si>
  <si>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</si>
  <si>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</si>
  <si>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</si>
  <si>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</si>
  <si>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</si>
  <si>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</si>
  <si>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</si>
  <si>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</si>
  <si>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</si>
  <si>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</si>
  <si>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</si>
  <si>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</si>
  <si>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</si>
  <si>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</si>
  <si>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</si>
  <si>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</si>
  <si>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</si>
  <si>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</si>
  <si>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</si>
  <si>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</si>
  <si>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</si>
  <si>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</si>
  <si>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</si>
  <si>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</si>
  <si>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</si>
  <si>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</si>
  <si>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</si>
  <si>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</si>
  <si>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</si>
  <si>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</si>
  <si>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</si>
  <si>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</si>
  <si>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</si>
  <si>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</si>
  <si>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</si>
  <si>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</si>
  <si>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</si>
  <si>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</si>
  <si>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</si>
  <si>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</si>
  <si>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</si>
  <si>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</si>
  <si>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</si>
  <si>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</si>
  <si>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</si>
  <si>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</si>
  <si>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</si>
  <si>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</si>
  <si>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</si>
  <si>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</si>
  <si>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</si>
  <si>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</si>
  <si>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</si>
  <si>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</si>
  <si>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</si>
  <si>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</si>
  <si>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</si>
  <si>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</si>
  <si>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</si>
  <si>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</si>
  <si>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</si>
  <si>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</si>
  <si>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</si>
  <si>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</si>
  <si>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</si>
  <si>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</si>
  <si>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</si>
  <si>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</si>
  <si>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</si>
  <si>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</si>
  <si>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</si>
  <si>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</si>
  <si>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</si>
  <si>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</si>
  <si>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</si>
  <si>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</si>
  <si>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</si>
  <si>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</si>
  <si>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</si>
  <si>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</si>
  <si>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</si>
  <si>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</si>
  <si>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</si>
  <si>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</si>
  <si>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</si>
  <si>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</si>
  <si>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</si>
  <si>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</si>
  <si>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</si>
  <si>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</si>
  <si>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</si>
  <si>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</si>
  <si>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</si>
  <si>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</si>
  <si>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</si>
  <si>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</si>
  <si>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</si>
  <si>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</si>
  <si>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</si>
  <si>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</si>
  <si>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</si>
  <si>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</si>
  <si>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</si>
  <si>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</si>
  <si>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</si>
  <si>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</si>
  <si>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</si>
  <si>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</si>
  <si>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</si>
  <si>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</si>
  <si>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</si>
  <si>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</si>
  <si>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</si>
  <si>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</si>
  <si>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</si>
  <si>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</si>
  <si>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</si>
  <si>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</si>
  <si>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</si>
  <si>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</si>
  <si>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</si>
  <si>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</si>
  <si>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</si>
  <si>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</si>
  <si>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</si>
  <si>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</si>
  <si>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</si>
  <si>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</si>
  <si>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</si>
  <si>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</si>
  <si>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</si>
  <si>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</si>
  <si>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</si>
  <si>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</si>
  <si>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</si>
  <si>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</si>
  <si>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</si>
  <si>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</si>
  <si>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</si>
  <si>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</si>
  <si>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</si>
  <si>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</si>
  <si>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</si>
  <si>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</si>
  <si>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</si>
  <si>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</si>
  <si>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</si>
  <si>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</si>
  <si>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</si>
  <si>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</si>
  <si>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</si>
  <si>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</si>
  <si>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</si>
  <si>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</si>
  <si>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</si>
  <si>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</si>
  <si>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</si>
  <si>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</si>
  <si>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</si>
  <si>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</si>
  <si>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</si>
  <si>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</si>
  <si>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</si>
  <si>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</si>
  <si>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</si>
  <si>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</si>
  <si>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</si>
  <si>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</si>
  <si>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</si>
  <si>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</si>
  <si>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</si>
  <si>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</si>
  <si>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</si>
  <si>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</si>
  <si>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</si>
  <si>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</si>
  <si>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</si>
  <si>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</si>
  <si>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</si>
  <si>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</si>
  <si>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</si>
  <si>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</si>
  <si>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</si>
  <si>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</si>
  <si>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</si>
  <si>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</si>
  <si>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</si>
  <si>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</si>
  <si>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</si>
  <si>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</si>
  <si>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</si>
  <si>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</si>
  <si>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</si>
  <si>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</si>
  <si>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</si>
  <si>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</si>
  <si>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</si>
  <si>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</si>
  <si>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</si>
  <si>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</si>
  <si>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</si>
  <si>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</si>
  <si>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</si>
  <si>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</si>
  <si>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</si>
  <si>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</si>
  <si>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</si>
  <si>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</si>
  <si>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</si>
  <si>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</si>
  <si>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</si>
  <si>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</si>
  <si>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</si>
  <si>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</si>
  <si>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</si>
  <si>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</si>
  <si>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</si>
  <si>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</si>
  <si>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</si>
  <si>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</si>
  <si>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</si>
  <si>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</si>
  <si>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</si>
  <si>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</si>
  <si>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</si>
  <si>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</si>
  <si>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</si>
  <si>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</si>
  <si>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</si>
  <si>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</si>
  <si>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</si>
  <si>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</si>
  <si>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</si>
  <si>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</si>
  <si>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</si>
  <si>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</si>
  <si>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</si>
  <si>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</si>
  <si>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</si>
  <si>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</si>
  <si>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</si>
  <si>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</si>
  <si>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</si>
  <si>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</si>
  <si>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</si>
  <si>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</si>
  <si>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</si>
  <si>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</si>
  <si>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</si>
  <si>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</si>
  <si>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</si>
  <si>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</si>
  <si>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</si>
  <si>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</si>
  <si>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</si>
  <si>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</si>
  <si>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</si>
  <si>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</si>
  <si>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</si>
  <si>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</si>
  <si>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</si>
  <si>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</si>
  <si>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</si>
  <si>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</si>
  <si>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</si>
  <si>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</si>
  <si>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</si>
  <si>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</si>
  <si>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</si>
  <si>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</si>
  <si>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</si>
  <si>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</si>
  <si>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</si>
  <si>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</si>
  <si>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</si>
  <si>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</si>
  <si>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</si>
  <si>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</si>
  <si>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</si>
  <si>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</si>
  <si>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</si>
  <si>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</si>
  <si>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</si>
  <si>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</si>
  <si>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</si>
  <si>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</si>
  <si>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</si>
  <si>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</si>
  <si>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</si>
  <si>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</si>
  <si>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</si>
  <si>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</si>
  <si>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</si>
  <si>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</si>
  <si>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</si>
  <si>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</si>
  <si>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</si>
  <si>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</si>
  <si>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</si>
  <si>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</si>
  <si>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</si>
  <si>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</si>
  <si>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</si>
  <si>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</si>
  <si>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</si>
  <si>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</si>
  <si>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</si>
  <si>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</si>
  <si>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</si>
  <si>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</si>
  <si>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</si>
  <si>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</si>
  <si>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</si>
  <si>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</si>
  <si>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</si>
  <si>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</si>
  <si>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</si>
  <si>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</si>
  <si>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</si>
  <si>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</si>
  <si>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</si>
  <si>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</si>
  <si>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</si>
  <si>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</si>
  <si>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</si>
  <si>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</si>
  <si>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</si>
  <si>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</si>
  <si>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</si>
  <si>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</si>
  <si>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</si>
  <si>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</si>
  <si>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</si>
  <si>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</si>
  <si>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</si>
  <si>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</si>
  <si>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</si>
  <si>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</si>
  <si>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</si>
  <si>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</si>
  <si>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</si>
  <si>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</si>
  <si>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</si>
  <si>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</si>
  <si>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</si>
  <si>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</si>
  <si>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</si>
  <si>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</si>
  <si>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</si>
  <si>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</si>
  <si>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</si>
  <si>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</si>
  <si>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</si>
  <si>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</si>
  <si>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</si>
  <si>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</si>
  <si>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</si>
  <si>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</si>
  <si>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</si>
  <si>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</si>
  <si>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</si>
  <si>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</si>
  <si>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</si>
  <si>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</si>
  <si>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</si>
  <si>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</si>
  <si>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</si>
  <si>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</si>
  <si>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</si>
  <si>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</si>
  <si>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</si>
  <si>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</si>
  <si>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</si>
  <si>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</si>
  <si>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</si>
  <si>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</si>
  <si>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</si>
  <si>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</si>
  <si>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</si>
  <si>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</si>
  <si>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</si>
  <si>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</si>
  <si>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</si>
  <si>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</si>
  <si>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</si>
  <si>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</si>
  <si>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</si>
  <si>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</si>
  <si>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</si>
  <si>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</si>
  <si>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</si>
  <si>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</si>
  <si>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</si>
  <si>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</si>
  <si>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</si>
  <si>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</si>
  <si>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</si>
  <si>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</si>
  <si>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</si>
  <si>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</si>
  <si>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</si>
  <si>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</si>
  <si>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</si>
  <si>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</si>
  <si>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</si>
  <si>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</si>
  <si>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</si>
  <si>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</si>
  <si>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</si>
  <si>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</si>
  <si>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</si>
  <si>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</si>
  <si>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</si>
  <si>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</si>
  <si>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</si>
  <si>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</si>
  <si>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</si>
  <si>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</si>
  <si>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</si>
  <si>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</si>
  <si>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</si>
  <si>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</si>
  <si>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</si>
  <si>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</si>
  <si>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</si>
  <si>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</si>
  <si>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</si>
  <si>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</si>
  <si>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</si>
  <si>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</si>
  <si>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</si>
  <si>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</si>
  <si>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</si>
  <si>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</si>
  <si>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</si>
  <si>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</si>
  <si>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</si>
  <si>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</si>
  <si>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</si>
  <si>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</si>
  <si>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</si>
  <si>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</si>
  <si>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</si>
  <si>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</si>
  <si>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</si>
  <si>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</si>
  <si>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</si>
  <si>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</si>
  <si>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</si>
  <si>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</si>
  <si>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</si>
  <si>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</si>
  <si>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</si>
  <si>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</si>
  <si>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</si>
  <si>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</si>
  <si>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</si>
  <si>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</si>
  <si>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</si>
  <si>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</si>
  <si>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</si>
  <si>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</si>
  <si>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</si>
  <si>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</si>
  <si>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</si>
  <si>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</si>
  <si>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</si>
  <si>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</si>
  <si>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</si>
  <si>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</si>
  <si>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</si>
  <si>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</si>
  <si>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</si>
  <si>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</si>
  <si>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</si>
  <si>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</si>
  <si>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</si>
  <si>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</si>
  <si>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</si>
  <si>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</si>
  <si>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</si>
  <si>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</si>
  <si>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</si>
  <si>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</si>
  <si>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</si>
  <si>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</si>
  <si>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</si>
  <si>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</si>
  <si>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</si>
  <si>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</si>
  <si>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</si>
  <si>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</si>
  <si>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</si>
  <si>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</si>
  <si>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</si>
  <si>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</si>
  <si>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</si>
  <si>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</si>
  <si>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</si>
  <si>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</si>
  <si>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</si>
  <si>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</si>
  <si>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</si>
  <si>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</si>
  <si>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</si>
  <si>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</si>
  <si>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</si>
  <si>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</si>
  <si>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</si>
  <si>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</si>
  <si>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</si>
  <si>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</si>
  <si>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</si>
  <si>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</si>
  <si>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</si>
  <si>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</si>
  <si>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</si>
  <si>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</si>
  <si>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</si>
  <si>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</si>
  <si>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</si>
  <si>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</si>
  <si>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</si>
  <si>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</si>
  <si>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</si>
  <si>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</si>
  <si>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</si>
  <si>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</si>
  <si>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</si>
  <si>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</si>
  <si>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</si>
  <si>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</si>
  <si>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</si>
  <si>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</si>
  <si>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</si>
  <si>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</si>
  <si>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</si>
  <si>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</si>
  <si>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</si>
  <si>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</si>
  <si>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</si>
  <si>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</si>
  <si>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</si>
  <si>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</si>
  <si>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</si>
  <si>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</si>
  <si>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</si>
  <si>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</si>
  <si>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</si>
  <si>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</si>
  <si>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</si>
  <si>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</si>
  <si>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</si>
  <si>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</si>
  <si>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</si>
  <si>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</si>
  <si>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</si>
  <si>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</si>
  <si>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</si>
  <si>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</si>
  <si>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</si>
  <si>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</si>
  <si>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</si>
  <si>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</si>
  <si>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</si>
  <si>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</si>
  <si>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</si>
  <si>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</si>
  <si>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</si>
  <si>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</si>
  <si>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</si>
  <si>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</si>
  <si>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</si>
  <si>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</si>
  <si>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</si>
  <si>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</si>
  <si>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</si>
  <si>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</si>
  <si>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</si>
  <si>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</si>
  <si>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</si>
  <si>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</si>
  <si>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</si>
  <si>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</si>
  <si>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</si>
  <si>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</si>
  <si>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</si>
  <si>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</si>
  <si>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</si>
  <si>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</si>
  <si>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</si>
  <si>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</si>
  <si>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</si>
  <si>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</si>
  <si>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</si>
  <si>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</si>
  <si>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</si>
  <si>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</si>
  <si>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</si>
  <si>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</si>
  <si>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</si>
  <si>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</si>
  <si>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</si>
  <si>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</si>
  <si>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</si>
  <si>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</si>
  <si>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</si>
  <si>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</si>
  <si>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</si>
  <si>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</si>
  <si>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</si>
  <si>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</si>
  <si>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</si>
  <si>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</si>
  <si>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</si>
  <si>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</si>
  <si>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</si>
  <si>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</si>
  <si>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</si>
  <si>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</si>
  <si>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</si>
  <si>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</si>
  <si>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</si>
  <si>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</si>
  <si>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</si>
  <si>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</si>
  <si>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</si>
  <si>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</si>
  <si>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</si>
  <si>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</si>
  <si>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</si>
  <si>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</si>
  <si>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</si>
  <si>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</si>
  <si>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</si>
  <si>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</si>
  <si>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</si>
  <si>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</si>
  <si>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</si>
  <si>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</si>
  <si>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</si>
  <si>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</si>
  <si>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</si>
  <si>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</si>
  <si>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</si>
  <si>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</si>
  <si>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</si>
  <si>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</si>
  <si>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</si>
  <si>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</si>
  <si>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</si>
  <si>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</si>
  <si>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</si>
  <si>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</si>
  <si>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</si>
  <si>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</si>
  <si>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</si>
  <si>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</si>
  <si>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</si>
  <si>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</si>
  <si>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</si>
  <si>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</si>
  <si>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</si>
  <si>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</si>
  <si>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</si>
  <si>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</si>
  <si>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</si>
  <si>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</si>
  <si>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</si>
  <si>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</si>
  <si>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</si>
  <si>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</si>
  <si>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</si>
  <si>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</si>
  <si>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</si>
  <si>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</si>
  <si>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</si>
  <si>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</si>
  <si>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</si>
  <si>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</si>
  <si>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</si>
  <si>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</si>
  <si>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</si>
  <si>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</si>
  <si>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</si>
  <si>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</si>
  <si>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</si>
  <si>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</si>
  <si>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</si>
  <si>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</si>
  <si>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</si>
  <si>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</si>
  <si>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</si>
  <si>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</si>
  <si>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</si>
  <si>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</si>
  <si>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</si>
  <si>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</si>
  <si>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</si>
  <si>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</si>
  <si>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</si>
  <si>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</si>
  <si>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</si>
  <si>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</si>
  <si>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</si>
  <si>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</si>
  <si>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</si>
  <si>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</si>
  <si>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</si>
  <si>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</si>
  <si>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</si>
  <si>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</si>
  <si>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</si>
  <si>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</si>
  <si>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</si>
  <si>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</si>
  <si>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</si>
  <si>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</si>
  <si>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</si>
  <si>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</si>
  <si>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</si>
  <si>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</si>
  <si>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</si>
  <si>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</si>
  <si>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</si>
  <si>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</si>
  <si>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</si>
  <si>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</si>
  <si>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</si>
  <si>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</si>
  <si>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</si>
  <si>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</si>
  <si>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</si>
  <si>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</si>
  <si>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</si>
  <si>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</si>
  <si>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</si>
  <si>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</si>
  <si>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</si>
  <si>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</si>
  <si>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</si>
  <si>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</si>
  <si>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</si>
  <si>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</si>
  <si>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</si>
  <si>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</si>
  <si>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</si>
  <si>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</si>
  <si>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</si>
  <si>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</si>
  <si>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</si>
  <si>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</si>
  <si>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</si>
  <si>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</si>
  <si>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</si>
  <si>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</si>
  <si>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</si>
  <si>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</si>
  <si>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</si>
  <si>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</si>
  <si>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</si>
  <si>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</si>
  <si>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</si>
  <si>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</si>
  <si>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</si>
  <si>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</si>
  <si>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</si>
  <si>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</si>
  <si>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</si>
  <si>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</si>
  <si>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</si>
  <si>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</si>
  <si>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</si>
  <si>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</si>
  <si>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</si>
  <si>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</si>
  <si>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</si>
  <si>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</si>
  <si>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</si>
  <si>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</si>
  <si>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</si>
  <si>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</si>
  <si>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</si>
  <si>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</si>
  <si>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</si>
  <si>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</si>
  <si>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</si>
  <si>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</si>
  <si>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</si>
  <si>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</si>
  <si>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</si>
  <si>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</si>
  <si>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</si>
  <si>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</si>
  <si>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</si>
  <si>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</si>
  <si>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</si>
  <si>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</si>
  <si>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</si>
  <si>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</si>
  <si>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</si>
  <si>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</si>
  <si>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</si>
  <si>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</si>
  <si>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</si>
  <si>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</si>
  <si>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</si>
  <si>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</si>
  <si>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</si>
  <si>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</si>
  <si>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</si>
  <si>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</si>
  <si>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</si>
  <si>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</si>
  <si>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</si>
  <si>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</si>
  <si>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</si>
  <si>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</si>
  <si>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</si>
  <si>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</si>
  <si>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</si>
  <si>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</si>
  <si>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</si>
  <si>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</si>
  <si>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</si>
  <si>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</si>
  <si>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</si>
  <si>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</si>
  <si>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</si>
  <si>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</si>
  <si>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</si>
  <si>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</si>
  <si>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</si>
  <si>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</si>
  <si>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</si>
  <si>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</si>
  <si>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</si>
  <si>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</si>
  <si>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</si>
  <si>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</si>
  <si>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</si>
  <si>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</si>
  <si>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</si>
  <si>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</si>
  <si>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</si>
  <si>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</si>
  <si>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</si>
  <si>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</si>
  <si>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</si>
  <si>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</si>
  <si>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</si>
  <si>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</si>
  <si>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</si>
  <si>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</si>
  <si>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</si>
  <si>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</si>
  <si>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</si>
  <si>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</si>
  <si>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</si>
  <si>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</si>
  <si>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</si>
  <si>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</si>
  <si>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</si>
  <si>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</si>
  <si>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</si>
  <si>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</si>
  <si>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</si>
  <si>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</si>
  <si>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</si>
  <si>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</si>
  <si>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</si>
  <si>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</si>
  <si>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</si>
  <si>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</si>
  <si>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</si>
  <si>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</si>
  <si>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</si>
  <si>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</si>
  <si>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</si>
  <si>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</si>
  <si>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</si>
  <si>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</si>
  <si>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</si>
  <si>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</si>
  <si>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</si>
  <si>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</si>
  <si>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</si>
  <si>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</si>
  <si>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</si>
  <si>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</si>
  <si>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</si>
  <si>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</si>
  <si>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</si>
  <si>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</si>
  <si>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</si>
  <si>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</si>
  <si>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</si>
  <si>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</si>
  <si>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</si>
  <si>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</si>
  <si>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</si>
  <si>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</si>
  <si>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</si>
  <si>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</si>
  <si>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</si>
  <si>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</si>
  <si>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</si>
  <si>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</si>
  <si>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</si>
  <si>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</si>
  <si>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</si>
  <si>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</si>
  <si>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</si>
  <si>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</si>
  <si>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</si>
  <si>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</si>
  <si>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</si>
  <si>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</si>
  <si>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</si>
  <si>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</si>
  <si>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</si>
  <si>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</si>
  <si>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</si>
  <si>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</si>
  <si>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</si>
  <si>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</si>
  <si>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</si>
  <si>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</si>
  <si>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</si>
  <si>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</si>
  <si>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</si>
  <si>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</si>
  <si>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</si>
  <si>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</si>
  <si>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</si>
  <si>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</si>
  <si>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</si>
  <si>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</si>
  <si>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</si>
  <si>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</si>
  <si>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</si>
  <si>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</si>
  <si>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</si>
  <si>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</si>
  <si>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</si>
  <si>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</si>
  <si>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</si>
  <si>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</si>
  <si>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</si>
  <si>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</si>
  <si>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</si>
  <si>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</si>
  <si>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</si>
  <si>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</si>
  <si>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</si>
  <si>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</si>
  <si>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</si>
  <si>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</si>
  <si>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</si>
  <si>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</si>
  <si>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</si>
  <si>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</si>
  <si>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</si>
  <si>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</si>
  <si>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</si>
  <si>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</si>
  <si>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</si>
  <si>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</si>
  <si>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</si>
  <si>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</si>
  <si>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</si>
  <si>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</si>
  <si>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</si>
  <si>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</si>
  <si>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</si>
  <si>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</si>
  <si>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</si>
  <si>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</si>
  <si>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</si>
  <si>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</si>
  <si>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</si>
  <si>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</si>
  <si>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</si>
  <si>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</si>
  <si>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</si>
  <si>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</si>
  <si>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</si>
  <si>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</si>
  <si>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</si>
  <si>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</si>
  <si>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</si>
  <si>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</si>
  <si>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</si>
  <si>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</si>
  <si>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</si>
  <si>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</si>
  <si>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</si>
  <si>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</si>
  <si>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</si>
  <si>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</si>
  <si>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</si>
  <si>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</si>
  <si>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</si>
  <si>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</si>
  <si>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</si>
  <si>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</si>
  <si>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</si>
  <si>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</si>
  <si>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</si>
  <si>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</si>
  <si>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</si>
  <si>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</si>
  <si>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</si>
  <si>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</si>
  <si>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</si>
  <si>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</si>
  <si>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</si>
  <si>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</si>
  <si>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</si>
  <si>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</si>
  <si>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</si>
  <si>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</si>
  <si>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</si>
  <si>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</si>
  <si>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</si>
  <si>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</si>
  <si>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</si>
  <si>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</si>
  <si>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</si>
  <si>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</si>
  <si>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</si>
  <si>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</si>
  <si>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</si>
  <si>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</si>
  <si>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</si>
  <si>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</si>
  <si>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</si>
  <si>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</si>
  <si>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</si>
  <si>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</si>
  <si>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</si>
  <si>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</si>
  <si>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</si>
  <si>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</si>
  <si>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</si>
  <si>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</si>
  <si>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</si>
  <si>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</si>
  <si>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</si>
  <si>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</si>
  <si>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</si>
  <si>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</si>
  <si>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</si>
  <si>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</si>
  <si>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</si>
  <si>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</si>
  <si>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</si>
  <si>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</si>
  <si>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</si>
  <si>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</si>
  <si>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</si>
  <si>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</si>
  <si>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</si>
  <si>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</si>
  <si>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</si>
  <si>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</si>
  <si>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</si>
  <si>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</si>
  <si>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</si>
  <si>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</si>
  <si>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</si>
  <si>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</si>
  <si>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</si>
  <si>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</si>
  <si>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</si>
  <si>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</si>
  <si>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</si>
  <si>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</si>
  <si>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</si>
  <si>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</si>
  <si>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</si>
  <si>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</si>
  <si>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</si>
  <si>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</si>
  <si>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</si>
  <si>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</si>
  <si>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</si>
  <si>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</si>
  <si>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</si>
  <si>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</si>
  <si>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</si>
  <si>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</si>
  <si>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</si>
  <si>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</si>
  <si>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</si>
  <si>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</si>
  <si>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</si>
  <si>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</si>
  <si>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</si>
  <si>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</si>
  <si>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</si>
  <si>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</si>
  <si>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</si>
  <si>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</si>
  <si>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</si>
  <si>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</si>
  <si>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</si>
  <si>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</si>
  <si>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</si>
  <si>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</si>
  <si>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</si>
  <si>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</si>
  <si>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</si>
  <si>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</si>
  <si>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</si>
  <si>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</si>
  <si>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</si>
  <si>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</si>
  <si>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</si>
  <si>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</si>
  <si>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</si>
  <si>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</si>
  <si>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</si>
  <si>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</si>
  <si>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</si>
  <si>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</si>
  <si>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</si>
  <si>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</si>
  <si>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</si>
  <si>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</si>
  <si>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</si>
  <si>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</si>
  <si>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</si>
  <si>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</si>
  <si>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</si>
  <si>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</si>
  <si>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</si>
  <si>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</si>
  <si>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</si>
  <si>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</si>
  <si>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</si>
  <si>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</si>
  <si>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</si>
  <si>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</si>
  <si>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</si>
  <si>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</si>
  <si>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</si>
  <si>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</si>
  <si>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</si>
  <si>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</si>
  <si>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</si>
  <si>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</si>
  <si>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</si>
  <si>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</si>
  <si>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</si>
  <si>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</si>
  <si>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</si>
  <si>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</si>
  <si>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</si>
  <si>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</si>
  <si>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</si>
  <si>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</si>
  <si>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</si>
  <si>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</si>
  <si>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</si>
  <si>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</si>
  <si>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</si>
  <si>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</si>
  <si>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</si>
  <si>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</si>
  <si>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</si>
  <si>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</si>
  <si>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</si>
  <si>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</si>
  <si>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</si>
  <si>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</si>
  <si>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</si>
  <si>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</si>
  <si>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</si>
  <si>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</si>
  <si>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</si>
  <si>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</si>
  <si>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</si>
  <si>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</si>
  <si>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</si>
  <si>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</si>
  <si>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</si>
  <si>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</si>
  <si>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</si>
  <si>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</si>
  <si>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</si>
  <si>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</si>
  <si>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</si>
  <si>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</si>
  <si>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</si>
  <si>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</si>
  <si>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</si>
  <si>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</si>
  <si>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</si>
  <si>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</si>
  <si>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</si>
  <si>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</si>
  <si>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</si>
  <si>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</si>
  <si>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</si>
  <si>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</si>
  <si>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</si>
  <si>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</si>
  <si>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</si>
  <si>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</si>
  <si>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</si>
  <si>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</si>
  <si>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</si>
  <si>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</si>
  <si>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</si>
  <si>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</si>
  <si>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</si>
  <si>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</si>
  <si>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</si>
  <si>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</si>
  <si>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</si>
  <si>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</si>
  <si>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</si>
  <si>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</si>
  <si>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</si>
  <si>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</si>
  <si>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</si>
  <si>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</si>
  <si>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</si>
  <si>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</si>
  <si>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</si>
  <si>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</si>
  <si>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</si>
  <si>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</si>
  <si>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</si>
  <si>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</si>
  <si>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</si>
  <si>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</si>
  <si>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</si>
  <si>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</si>
  <si>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</si>
  <si>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</si>
  <si>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</si>
  <si>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</si>
  <si>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</si>
  <si>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</si>
  <si>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</si>
  <si>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</si>
  <si>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</si>
  <si>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</si>
  <si>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</si>
  <si>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</si>
  <si>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</si>
  <si>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</si>
  <si>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</si>
  <si>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</si>
  <si>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</si>
  <si>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</si>
  <si>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</si>
  <si>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</si>
  <si>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</si>
  <si>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</si>
  <si>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</si>
  <si>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</si>
  <si>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</si>
  <si>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</si>
  <si>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</si>
  <si>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</si>
  <si>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</si>
  <si>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</si>
  <si>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</si>
  <si>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</si>
  <si>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</si>
  <si>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</si>
  <si>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</si>
  <si>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</si>
  <si>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</si>
  <si>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</si>
  <si>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</si>
  <si>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</si>
  <si>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</si>
  <si>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</si>
  <si>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</si>
  <si>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</si>
  <si>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</si>
  <si>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</si>
  <si>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</si>
  <si>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</si>
  <si>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</si>
  <si>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</si>
  <si>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</si>
  <si>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</si>
  <si>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</si>
  <si>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</si>
  <si>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</si>
  <si>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</si>
  <si>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</si>
  <si>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</si>
  <si>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</si>
  <si>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</si>
  <si>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</si>
  <si>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</si>
  <si>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</si>
  <si>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</si>
  <si>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</si>
  <si>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</si>
  <si>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</si>
  <si>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</si>
  <si>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</si>
  <si>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</si>
  <si>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</si>
  <si>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</si>
  <si>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</si>
  <si>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</si>
  <si>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</si>
  <si>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</si>
  <si>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</si>
  <si>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</si>
  <si>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</si>
  <si>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</si>
  <si>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</si>
  <si>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</si>
  <si>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</si>
  <si>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</si>
  <si>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</si>
  <si>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</si>
  <si>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</si>
  <si>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</si>
  <si>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</si>
  <si>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</si>
  <si>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</si>
  <si>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</si>
  <si>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</si>
  <si>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</si>
  <si>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</si>
  <si>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</si>
  <si>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</si>
  <si>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</si>
  <si>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</si>
  <si>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</si>
  <si>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</si>
  <si>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</si>
  <si>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</si>
  <si>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</si>
  <si>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</si>
  <si>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</si>
  <si>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</si>
  <si>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</si>
  <si>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</si>
  <si>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</si>
  <si>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</si>
  <si>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</si>
  <si>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</si>
  <si>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</si>
  <si>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</si>
  <si>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</si>
  <si>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</si>
  <si>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</si>
  <si>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</si>
  <si>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</si>
  <si>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</si>
  <si>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</si>
  <si>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</si>
  <si>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</si>
  <si>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</si>
  <si>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</si>
  <si>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</si>
  <si>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</si>
  <si>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</si>
  <si>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</si>
  <si>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</si>
  <si>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</si>
  <si>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</si>
  <si>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</si>
  <si>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</si>
  <si>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</si>
  <si>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</si>
  <si>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</si>
  <si>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</si>
  <si>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</si>
  <si>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</si>
  <si>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</si>
  <si>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</si>
  <si>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</si>
  <si>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</si>
  <si>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</si>
  <si>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</si>
  <si>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</si>
  <si>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</si>
  <si>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</si>
  <si>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</si>
  <si>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</si>
  <si>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</si>
  <si>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</si>
  <si>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</si>
  <si>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</si>
  <si>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</si>
  <si>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</si>
  <si>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</si>
  <si>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</si>
  <si>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</si>
  <si>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</si>
  <si>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</si>
  <si>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</si>
  <si>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</si>
  <si>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</si>
  <si>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</si>
  <si>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</si>
  <si>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</si>
  <si>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</si>
  <si>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</si>
  <si>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</si>
  <si>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</si>
  <si>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</si>
  <si>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</si>
  <si>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</si>
  <si>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</si>
  <si>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</si>
  <si>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</si>
  <si>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</si>
  <si>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</si>
  <si>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</si>
  <si>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</si>
  <si>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</si>
  <si>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</si>
  <si>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</si>
  <si>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</si>
  <si>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</si>
  <si>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</si>
  <si>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</si>
  <si>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</si>
  <si>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</si>
  <si>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</si>
  <si>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</si>
  <si>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</si>
  <si>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</si>
  <si>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</si>
  <si>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</si>
  <si>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</si>
  <si>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</si>
  <si>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</si>
  <si>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</si>
  <si>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</si>
  <si>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</si>
  <si>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</si>
  <si>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</si>
  <si>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</si>
  <si>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</si>
  <si>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</si>
  <si>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</si>
  <si>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</si>
  <si>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</si>
  <si>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</si>
  <si>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</si>
  <si>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</si>
  <si>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</si>
  <si>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</si>
  <si>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</si>
  <si>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</si>
  <si>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</si>
  <si>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</si>
  <si>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</si>
  <si>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</si>
  <si>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</si>
  <si>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</si>
  <si>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</si>
  <si>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</si>
  <si>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</si>
  <si>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</si>
  <si>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</si>
  <si>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</si>
  <si>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</si>
  <si>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</si>
  <si>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</si>
  <si>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</si>
  <si>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</si>
  <si>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</si>
  <si>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</si>
  <si>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</si>
  <si>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</si>
  <si>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</si>
  <si>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</si>
  <si>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</si>
  <si>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</si>
  <si>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</si>
  <si>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</si>
  <si>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</si>
  <si>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</si>
  <si>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</si>
  <si>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</si>
  <si>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</si>
  <si>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</si>
  <si>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</si>
  <si>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</si>
  <si>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</si>
  <si>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</si>
  <si>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</si>
  <si>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</si>
  <si>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</si>
  <si>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</si>
  <si>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</si>
  <si>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</si>
  <si>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</si>
  <si>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</si>
  <si>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</si>
  <si>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</si>
  <si>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</si>
  <si>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</si>
  <si>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</si>
  <si>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</si>
  <si>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</si>
  <si>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</si>
  <si>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</si>
  <si>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</si>
  <si>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</si>
  <si>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</si>
  <si>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</si>
  <si>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</si>
  <si>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</si>
  <si>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</si>
  <si>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</si>
  <si>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</si>
  <si>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</si>
  <si>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</si>
  <si>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</si>
  <si>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</si>
  <si>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</si>
  <si>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</si>
  <si>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</si>
  <si>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</si>
  <si>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</si>
  <si>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</si>
  <si>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</si>
  <si>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</si>
  <si>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</si>
  <si>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</si>
  <si>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</si>
  <si>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</si>
  <si>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</si>
  <si>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</si>
  <si>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</si>
  <si>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</si>
  <si>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</si>
  <si>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</si>
  <si>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</si>
  <si>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</si>
  <si>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</si>
  <si>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</si>
  <si>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</si>
  <si>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</si>
  <si>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</si>
  <si>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</si>
  <si>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</si>
  <si>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</si>
  <si>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</si>
  <si>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</si>
  <si>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</si>
  <si>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</si>
  <si>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</si>
  <si>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</si>
  <si>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</si>
  <si>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</si>
  <si>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</si>
  <si>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</si>
  <si>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</si>
  <si>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</si>
  <si>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</si>
  <si>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</si>
  <si>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</si>
  <si>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</si>
  <si>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</si>
  <si>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</si>
  <si>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</si>
  <si>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</si>
  <si>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</si>
  <si>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</si>
  <si>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</si>
  <si>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</si>
  <si>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</si>
  <si>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</si>
  <si>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</si>
  <si>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</si>
  <si>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</si>
  <si>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</si>
  <si>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</si>
  <si>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</si>
  <si>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</si>
  <si>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</si>
  <si>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</si>
  <si>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</si>
  <si>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</si>
  <si>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</si>
  <si>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</si>
  <si>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</si>
  <si>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</si>
  <si>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</si>
  <si>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</si>
  <si>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</si>
  <si>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</si>
  <si>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</si>
  <si>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</si>
  <si>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</si>
  <si>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</si>
  <si>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</si>
  <si>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</si>
  <si>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</si>
  <si>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</si>
  <si>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</si>
  <si>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</si>
  <si>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</si>
  <si>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</si>
  <si>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</si>
  <si>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</si>
  <si>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</si>
  <si>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</si>
  <si>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</si>
  <si>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</si>
  <si>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</si>
  <si>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</si>
  <si>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</si>
  <si>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</si>
  <si>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</si>
  <si>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</si>
  <si>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</si>
  <si>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</si>
  <si>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</si>
  <si>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</si>
  <si>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</si>
  <si>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</si>
  <si>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</si>
  <si>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</si>
  <si>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</si>
  <si>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</si>
  <si>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</si>
  <si>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</si>
  <si>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</si>
  <si>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</si>
  <si>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</si>
  <si>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</si>
  <si>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</si>
  <si>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</si>
  <si>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</si>
  <si>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</si>
  <si>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</si>
  <si>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</si>
  <si>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</si>
  <si>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</si>
  <si>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</si>
  <si>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</si>
  <si>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</si>
  <si>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</si>
  <si>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</si>
  <si>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</si>
  <si>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</si>
  <si>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</si>
  <si>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</si>
  <si>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</si>
  <si>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</si>
  <si>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</si>
  <si>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</si>
  <si>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</si>
  <si>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</si>
  <si>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</si>
  <si>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</si>
  <si>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</si>
  <si>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</si>
  <si>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</si>
  <si>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</si>
  <si>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</si>
  <si>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</si>
  <si>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</si>
  <si>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</si>
  <si>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</si>
  <si>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</si>
  <si>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</si>
  <si>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</si>
  <si>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</si>
  <si>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</si>
  <si>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</si>
  <si>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</si>
  <si>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</si>
  <si>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</si>
  <si>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</si>
  <si>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</si>
  <si>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</si>
  <si>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</si>
  <si>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</si>
  <si>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</si>
  <si>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</si>
  <si>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</si>
  <si>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</si>
  <si>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</si>
  <si>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</si>
  <si>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</si>
  <si>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</si>
  <si>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</si>
  <si>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</si>
  <si>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</si>
  <si>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</si>
  <si>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</si>
  <si>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</si>
  <si>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</si>
  <si>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</si>
  <si>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</si>
  <si>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</si>
  <si>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</si>
  <si>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</si>
  <si>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</si>
  <si>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</si>
  <si>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</si>
  <si>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</si>
  <si>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</si>
  <si>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</si>
  <si>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</si>
  <si>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</si>
  <si>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</si>
  <si>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</si>
  <si>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</si>
  <si>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</si>
  <si>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</si>
  <si>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</si>
  <si>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</si>
  <si>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</si>
  <si>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</si>
  <si>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</si>
  <si>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</si>
  <si>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</si>
  <si>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</si>
  <si>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</si>
  <si>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</si>
  <si>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</si>
  <si>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</si>
  <si>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</si>
  <si>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</si>
  <si>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</si>
  <si>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</si>
  <si>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</si>
  <si>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</si>
  <si>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</si>
  <si>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</si>
  <si>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</si>
  <si>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</si>
  <si>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</si>
  <si>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</si>
  <si>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</si>
  <si>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</si>
  <si>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</si>
  <si>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</si>
  <si>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</si>
  <si>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</si>
  <si>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</si>
  <si>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</si>
  <si>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</si>
  <si>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</si>
  <si>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</si>
  <si>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</si>
  <si>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</si>
  <si>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</si>
  <si>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</si>
  <si>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</si>
  <si>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</si>
  <si>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</si>
  <si>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</si>
  <si>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</si>
  <si>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</si>
  <si>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</si>
  <si>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</si>
  <si>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</si>
  <si>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</si>
  <si>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</si>
  <si>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</si>
  <si>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</si>
  <si>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</si>
  <si>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</si>
  <si>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</si>
  <si>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</si>
  <si>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</si>
  <si>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</si>
  <si>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</si>
  <si>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</si>
  <si>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</si>
  <si>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</si>
  <si>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</si>
  <si>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</si>
  <si>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</si>
  <si>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</si>
  <si>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</si>
  <si>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</si>
  <si>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</si>
  <si>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</si>
  <si>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</si>
  <si>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</si>
  <si>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</si>
  <si>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</si>
  <si>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</si>
  <si>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</si>
  <si>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</si>
  <si>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</si>
  <si>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</si>
  <si>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</si>
  <si>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</si>
  <si>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</si>
  <si>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</si>
  <si>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</si>
  <si>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</si>
  <si>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</si>
  <si>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</si>
  <si>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</si>
  <si>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</si>
  <si>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</si>
  <si>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</si>
  <si>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</si>
  <si>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</si>
  <si>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</si>
  <si>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</si>
  <si>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</si>
  <si>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</si>
  <si>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</si>
  <si>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</si>
  <si>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</si>
  <si>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</si>
  <si>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</si>
  <si>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</si>
  <si>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</si>
  <si>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</si>
  <si>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</si>
  <si>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</si>
  <si>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</si>
  <si>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</si>
  <si>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</si>
  <si>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</si>
  <si>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</si>
  <si>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</si>
  <si>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</si>
  <si>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</si>
  <si>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</si>
  <si>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</si>
  <si>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</si>
  <si>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</si>
  <si>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</si>
  <si>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</si>
  <si>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</si>
  <si>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</si>
  <si>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</si>
  <si>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</si>
  <si>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</si>
  <si>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</si>
  <si>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</si>
  <si>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</si>
  <si>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</si>
  <si>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</si>
  <si>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</si>
  <si>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</si>
  <si>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</si>
  <si>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</si>
  <si>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</si>
  <si>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</si>
  <si>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</si>
  <si>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</si>
  <si>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</si>
  <si>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</si>
  <si>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</si>
  <si>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</si>
  <si>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</si>
  <si>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</si>
  <si>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</si>
  <si>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</si>
  <si>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</si>
  <si>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</si>
  <si>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</si>
  <si>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</si>
  <si>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</si>
  <si>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</si>
  <si>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</si>
  <si>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</si>
  <si>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</si>
  <si>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</si>
  <si>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</si>
  <si>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</si>
  <si>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</si>
  <si>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</si>
  <si>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</si>
  <si>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</si>
  <si>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</si>
  <si>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</si>
  <si>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</si>
  <si>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</si>
  <si>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</si>
  <si>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</si>
  <si>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</si>
  <si>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</si>
  <si>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</si>
  <si>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</si>
  <si>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</si>
  <si>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</si>
  <si>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</si>
  <si>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</si>
  <si>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</si>
  <si>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</si>
  <si>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</si>
  <si>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</si>
  <si>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</si>
  <si>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</si>
  <si>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</si>
  <si>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</si>
  <si>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</si>
  <si>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</si>
  <si>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</si>
  <si>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</si>
  <si>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</si>
  <si>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</si>
  <si>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</si>
  <si>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</si>
  <si>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</si>
  <si>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</si>
  <si>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</si>
  <si>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</si>
  <si>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</si>
  <si>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</si>
  <si>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</si>
  <si>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</si>
  <si>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</si>
  <si>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</si>
  <si>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</si>
  <si>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</si>
  <si>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</si>
  <si>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</si>
  <si>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</si>
  <si>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</si>
  <si>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</si>
  <si>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</si>
  <si>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</si>
  <si>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</si>
  <si>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</si>
  <si>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</si>
  <si>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</si>
  <si>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</si>
  <si>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</si>
  <si>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</si>
  <si>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</si>
  <si>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</si>
  <si>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</si>
  <si>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</si>
  <si>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</si>
  <si>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</si>
  <si>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</si>
  <si>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</si>
  <si>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</si>
  <si>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</si>
  <si>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</si>
  <si>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</si>
  <si>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</si>
  <si>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</si>
  <si>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</si>
  <si>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</si>
  <si>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</si>
  <si>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</si>
  <si>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</si>
  <si>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</si>
  <si>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</si>
  <si>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</si>
  <si>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</si>
  <si>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</si>
  <si>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</si>
  <si>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</si>
  <si>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</si>
  <si>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</si>
  <si>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</si>
  <si>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</si>
  <si>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</si>
  <si>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</si>
  <si>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</si>
  <si>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</si>
  <si>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</si>
  <si>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</si>
  <si>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</si>
  <si>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</si>
  <si>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</si>
  <si>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</si>
  <si>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</si>
  <si>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</si>
  <si>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</si>
  <si>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</si>
  <si>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</si>
  <si>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</si>
  <si>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</si>
  <si>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</si>
  <si>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</si>
  <si>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</si>
  <si>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</si>
  <si>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</si>
  <si>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</si>
  <si>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</si>
  <si>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</si>
  <si>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</si>
  <si>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</si>
  <si>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</si>
  <si>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</si>
  <si>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</si>
  <si>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</si>
  <si>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</si>
  <si>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</si>
  <si>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</si>
  <si>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</si>
  <si>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</si>
  <si>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</si>
  <si>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</si>
  <si>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</si>
  <si>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</si>
  <si>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</si>
  <si>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</si>
  <si>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</si>
  <si>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</si>
  <si>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</si>
  <si>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</si>
  <si>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</si>
  <si>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</si>
  <si>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</si>
  <si>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</si>
  <si>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</si>
  <si>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</si>
  <si>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</si>
  <si>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</si>
  <si>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</si>
  <si>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</si>
  <si>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</si>
  <si>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</si>
  <si>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</si>
  <si>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</si>
  <si>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</si>
  <si>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</si>
  <si>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</si>
  <si>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</si>
  <si>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</si>
  <si>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</si>
  <si>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</si>
  <si>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</si>
  <si>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</si>
  <si>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</si>
  <si>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</si>
  <si>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</si>
  <si>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</si>
  <si>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</si>
  <si>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t>
  </si>
  <si>
    <t>PCM-20251102-00000700</t>
  </si>
  <si>
    <t>PCM-20251102-00000766</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</si>
  <si>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</si>
  <si>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</si>
  <si>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</si>
  <si>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</si>
  <si>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</si>
  <si>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</si>
  <si>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</si>
  <si>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</si>
  <si>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</si>
  <si>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PCM-20251102-00000087</t>
  </si>
  <si>
    <t>Minor</t>
  </si>
  <si>
    <t xml:space="preserve">Sector flapping at LTE due to RM issue under arrangement </t>
  </si>
  <si>
    <t>PCM-20251102-00000697</t>
  </si>
  <si>
    <t>ETA 60 mins</t>
  </si>
  <si>
    <t>PCM-20251102-00000754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</si>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</sst>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4" totalsRowShown="0" headerRowDxfId="31" dataDxfId="30" headerRowBorderDxfId="28" tableBorderDxfId="29">
  <autoFilter ref="A1:L3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300.49069733796205</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8.0604745366144925E-2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45963.439123263888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45963.439123263888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45963.439123263888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45963.439123263888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45963.439123263888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45963.439123263888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45963.439123263888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45963.439123263888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45963.439123263888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45963.439123263888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45963.439123263888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45963.439123263888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45963.439123263888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45963.439123263888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45963.439123263888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45963.439123263888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45963.439123263888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45963.439123263888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45963.439123263888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45963.439123263888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45963.439123263888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45963.439123263888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45963.439123263888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45963.439123263888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45963.439123263888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45963.439123263888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45963.439123263888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45963.439123263888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45963.439123263888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45963.439123263888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45963.439123263888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45963.439123263888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45963.439123263888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45963.439123263888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45963.439123263888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45963.439123263888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45963.439123263888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45963.439123263888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45963.439123263888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45963.439123263888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45963.439123263888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45963.439123263888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45963.439123263888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45963.439123263888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45963.439123263888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45963.439123263888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45963.439123263888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45963.439123263888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45963.439123263888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45963.439123263888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45963.439123263888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45963.439123263888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45963.439123263888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45963.439123263888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45963.439123263888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45963.439123263888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45963.439123263888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45963.439123263888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45963.439123263888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45963.439123263888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45963.439123263888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45963.439123263888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45963.439123263888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45963.439123263888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45963.439123263888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45963.439123263888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45963.439123263888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45963.439123263888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45963.439123263888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45963.439123263888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45963.439123263888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45963.439123263888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45963.439123263888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45963.439123263888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45963.439123263888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45963.439123263888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45963.439123263888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45963.439123263888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45963.439123263888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45963.439123263888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45963.439123263888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45963.439123263888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45963.439123263888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45963.439123263888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45963.439123263888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45963.439123263888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45963.439123263888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45963.439123263888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45963.439123263888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45963.439123263888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45963.439123263888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45963.439123263888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45963.439123263888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45963.439123263888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45963.439123263888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45963.439123263888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45963.439123263888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45963.439123263888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45963.439123263888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45963.439123263888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45963.439123263888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45963.439123263888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45963.439123263888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45963.439123263888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45963.439123263888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45963.439123263888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45963.439123263888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45963.439123263888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45963.439123263888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45963.439123263888</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45963.439123263888</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4E7475FC-29C6-4B23-822A-532BD30AC677}"/>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tabSelected="1"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138.43928530092671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4.6970399305573665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0.66523437500291038</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9" t="s">
        <v>26023</v>
      </c>
      <c r="E6" s="113" t="s">
        <v>39021</v>
      </c>
      <c r="F6" s="114">
        <v>45963.339768518519</v>
      </c>
      <c r="G6" s="115">
        <f ca="1">IFERROR(NOW()-F6,"-")</f>
        <v>9.9354745369055308E-2</v>
      </c>
      <c r="H6" s="114">
        <v>45963.334791666668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45963.439123263888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45963.439123263888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45963.439123263888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45963.439123263888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45963.439123263888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45963.439123263888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45963.439123263888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45963.439123263888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45963.439123263888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45963.439123263888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45963.439123263888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45963.439123263888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45963.439123263888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45963.439123263888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45963.439123263888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45963.439123263888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45963.439123263888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45963.439123263888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45963.439123263888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45963.439123263888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45963.439123263888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45963.439123263888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45963.439123263888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45963.439123263888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45963.439123263888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45963.439123263888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45963.439123263888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45963.439123263888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45963.439123263888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45963.439123263888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45963.439123263888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45963.439123263888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45963.439123263888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45963.439123263888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45963.439123263888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45963.439123263888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45963.439123263888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45963.439123263888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45963.439123263888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45963.439123263888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45963.439123263888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45963.439123263888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45963.439123263888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45963.439123263888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45963.439123263888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45963.439123263888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45963.439123263888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45963.439123263888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45963.439123263888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45963.439123263888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45963.439123263888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45963.439123263888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45963.439123263888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45963.439123263888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45963.439123263888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45963.439123263888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45963.439123263888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45963.439123263888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45963.439123263888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45963.439123263888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45963.439123263888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45963.439123263888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45963.439123263888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45963.439123263888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45963.439123263888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45963.439123263888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45963.439123263888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45963.439123263888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45963.439123263888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45963.439123263888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45963.439123263888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45963.439123263888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45963.439123263888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45963.439123263888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45963.439123263888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45963.439123263888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45963.439123263888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45963.439123263888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45963.439123263888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45963.439123263888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45963.439123263888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45963.439123263888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45963.439123263888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45963.439123263888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45963.439123263888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45963.439123263888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45963.439123263888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45963.439123263888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45963.439123263888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45963.439123263888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45963.439123263888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45963.439123263888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45963.439123263888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45963.439123263888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45963.439123263888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45963.439123263888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45963.439123263888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45963.439123263888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45963.439123263888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45963.439123263888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45963.439123263888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45963.439123263888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45963.439123263888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45963.439123263888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45963.439123263888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45963.439123263888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45963.439123263888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45963.439123263888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45963.439123263888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45963.439123263888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45963.439123263888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45963.439123263888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45963.439123263888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45963.439123263888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45963.439123263888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45963.439123263888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45963.439123263888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45963.439123263888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45963.439123263888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45963.439123263888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45963.439123263888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45963.439123263888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45963.439123263888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45963.439123263888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45963.439123263888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45963.439123263888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45963.439123263888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45963.439123263888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45963.439123263888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45963.439123263888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45963.439123263888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45963.439123263888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45963.439123263888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45963.439123263888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45963.439123263888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45963.439123263888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45963.439123263888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45963.439123263888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45963.439123263888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45963.439123263888</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45963.439123263888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45963.439123263888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45963.439123263888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45963.439123263888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45963.439123263888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45963.439123263888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45963.439123263888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45963.439123263888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45963.439123263888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45963.439123263888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45963.439123263888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45963.439123263888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45963.439123263888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45963.439123263888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45963.439123263888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45963.439123263888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45963.439123263888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45963.439123263888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45963.439123263888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45963.439123263888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45963.439123263888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45963.439123263888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45963.439123263888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45963.439123263888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45963.439123263888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45963.439123263888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45963.439123263888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45963.439123263888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45963.439123263888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45963.439123263888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45963.439123263888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45963.439123263888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45963.439123263888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45963.439123263888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45963.439123263888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45963.439123263888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45963.439123263888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45963.439123263888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45963.439123263888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45963.439123263888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45963.439123263888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45963.439123263888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45963.439123263888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45963.439123263888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45963.439123263888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45963.439123263888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45963.439123263888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45963.439123263888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45963.439123263888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45963.439123263888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45963.439123263888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45963.439123263888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45963.439123263888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45963.439123263888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45963.439123263888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45963.439123263888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45963.439123263888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45963.439123263888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45963.439123263888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45963.439123263888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45963.439123263888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45963.439123263888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45963.439123263888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45963.439123263888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45963.439123263888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45963.439123263888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45963.439123263888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45963.439123263888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45963.439123263888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45963.439123263888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45963.439123263888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45963.439123263888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45963.439123263888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45963.439123263888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45963.439123263888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45963.439123263888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45963.439123263888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45963.439123263888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45963.439123263888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45963.439123263888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45963.439123263888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45963.439123263888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45963.439123263888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45963.439123263888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45963.439123263888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45963.439123263888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45963.439123263888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45963.439123263888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45963.439123263888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45963.439123263888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45963.439123263888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45963.439123263888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45963.439123263888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45963.439123263888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45963.439123263888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45963.439123263888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45963.439123263888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45963.439123263888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45963.439123263888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45963.439123263888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45963.439123263888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45963.439123263888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45963.439123263888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45963.439123263888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45963.439123263888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45963.439123263888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45963.439123263888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45963.439123263888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45963.439123263888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45963.439123263888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45963.439123263888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45963.439123263888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45963.439123263888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45963.439123263888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45963.439123263888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45963.439123263888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45963.439123263888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45963.439123263888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45963.439123263888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45963.439123263888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45963.439123263888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45963.439123263888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45963.439123263888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45963.439123263888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45963.439123263888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45963.439123263888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45963.439123263888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45963.439123263888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45963.439123263888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45963.439123263888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45963.439123263888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45963.439123263888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45963.439123263888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45963.439123263888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45963.439123263888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45963.439123263888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45963.439123263888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45963.439123263888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45963.439123263888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45963.439123263888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45963.439123263888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45963.439123263888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45963.439123263888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45963.439123263888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45963.439123263888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45963.439123263888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45963.439123263888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45963.439123263888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45963.439123263888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45963.439123263888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45963.439123263888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45963.439123263888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45963.439123263888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45963.439123263888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45963.439123263888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45963.439123263888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45963.439123263888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45963.439123263888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45963.439123263888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45963.439123263888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45963.439123263888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45963.439123263888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45963.439123263888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45963.439123263888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45963.439123263888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45963.439123263888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45963.439123263888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45963.439123263888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45963.439123263888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45963.439123263888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45963.439123263888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45963.439123263888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45963.439123263888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45963.439123263888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45963.439123263888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45963.439123263888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45963.439123263888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45963.439123263888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45963.439123263888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45963.439123263888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45963.439123263888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45963.439123263888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45963.439123263888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45963.439123263888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45963.439123263888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45963.439123263888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45963.439123263888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45963.439123263888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45963.439123263888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45963.439123263888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45963.439123263888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45963.439123263888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45963.439123263888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45963.439123263888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45963.439123263888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45963.439123263888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45963.439123263888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45963.439123263888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45963.439123263888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45963.439123263888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45963.439123263888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45963.439123263888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45963.439123263888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45963.439123263888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45963.439123263888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45963.439123263888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45963.439123263888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45963.439123263888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45963.439123263888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45963.439123263888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45963.439123263888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45963.439123263888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45963.439123263888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45963.439123263888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45963.439123263888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45963.439123263888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45963.439123263888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45963.439123263888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45963.439123263888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45963.439123263888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45963.439123263888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45963.439123263888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45963.439123263888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45963.439123263888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45963.439123263888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45963.439123263888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45963.439123263888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45963.439123263888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45963.439123263888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45963.439123263888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45963.439123263888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45963.439123263888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45963.439123263888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45963.439123263888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45963.439123263888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45963.439123263888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45963.439123263888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45963.439123263888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45963.439123263888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45963.439123263888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45963.439123263888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45963.439123263888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45963.439123263888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45963.439123263888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45963.439123263888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45963.439123263888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45963.439123263888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45963.439123263888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45963.439123263888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45963.439123263888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45963.439123263888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45963.439123263888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45963.439123263888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45963.439123263888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45963.439123263888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45963.439123263888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45963.439123263888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45963.439123263888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45963.439123263888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45963.439123263888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45963.439123263888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45963.439123263888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45963.439123263888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45963.439123263888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45963.439123263888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45963.439123263888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45963.439123263888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45963.439123263888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45963.439123263888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45963.439123263888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45963.439123263888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45963.439123263888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45963.439123263888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45963.439123263888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45963.439123263888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45963.439123263888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45963.439123263888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45963.439123263888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45963.439123263888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45963.439123263888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45963.439123263888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45963.439123263888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45963.439123263888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45963.439123263888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45963.439123263888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45963.439123263888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45963.439123263888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45963.439123263888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45963.439123263888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45963.439123263888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45963.439123263888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45963.439123263888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45963.439123263888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45963.439123263888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45963.439123263888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45963.439123263888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45963.439123263888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45963.439123263888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45963.439123263888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45963.439123263888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45963.439123263888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45963.439123263888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45963.439123263888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45963.439123263888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45963.439123263888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45963.439123263888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45963.439123263888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45963.439123263888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45963.439123263888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45963.439123263888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45963.439123263888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45963.439123263888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45963.439123263888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45963.439123263888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45963.439123263888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45963.439123263888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45963.439123263888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45963.439123263888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45963.439123263888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45963.439123263888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45963.439123263888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45963.439123263888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45963.439123263888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45963.439123263888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45963.439123263888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45963.439123263888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45963.439123263888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45963.439123263888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45963.439123263888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45963.439123263888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45963.439123263888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45963.439123263888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45963.439123263888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45963.439123263888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45963.439123263888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45963.439123263888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45963.439123263888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45963.439123263888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45963.439123263888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45963.439123263888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45963.439123263888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45963.439123263888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45963.439123263888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45963.439123263888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45963.439123263888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45963.439123263888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45963.439123263888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45963.439123263888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45963.439123263888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45963.439123263888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45963.439123263888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45963.439123263888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45963.439123263888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45963.439123263888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45963.439123263888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45963.439123263888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45963.439123263888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45963.439123263888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45963.439123263888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45963.439123263888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45963.439123263888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45963.439123263888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45963.439123263888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45963.439123263888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45963.439123263888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45963.439123263888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45963.439123263888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45963.439123263888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45963.439123263888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45963.439123263888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45963.439123263888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45963.439123263888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45963.439123263888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45963.439123263888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45963.439123263888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45963.439123263888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45963.439123263888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45963.439123263888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45963.439123263888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45963.439123263888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45963.439123263888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45963.439123263888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45963.439123263888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45963.439123263888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45963.439123263888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45963.439123263888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45963.439123263888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45963.439123263888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45963.439123263888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45963.439123263888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45963.439123263888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45963.439123263888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45963.439123263888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45963.439123263888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45963.439123263888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45963.439123263888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45963.439123263888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45963.439123263888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45963.439123263888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45963.439123263888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45963.439123263888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45963.439123263888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45963.439123263888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45963.439123263888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45963.439123263888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45963.439123263888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45963.439123263888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45963.439123263888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45963.439123263888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45963.439123263888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45963.439123263888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45963.439123263888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45963.439123263888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45963.439123263888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45963.439123263888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45963.439123263888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45963.439123263888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45963.439123263888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45963.439123263888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45963.439123263888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45963.439123263888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45963.439123263888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45963.439123263888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45963.439123263888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45963.439123263888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45963.439123263888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45963.439123263888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45963.439123263888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45963.439123263888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45963.439123263888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45963.439123263888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45963.439123263888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45963.439123263888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45963.439123263888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45963.439123263888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45963.439123263888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45963.439123263888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45963.439123263888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45963.439123263888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45963.439123263888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45963.439123263888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45963.439123263888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45963.439123263888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45963.439123263888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45963.439123263888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45963.439123263888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45963.439123263888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45963.439123263888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45963.439123263888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45963.439123263888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45963.439123263888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45963.439123263888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45963.439123263888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45963.439123263888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45963.439123263888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45963.439123263888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45963.439123263888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45963.439123263888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45963.439123263888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45963.439123263888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45963.439123263888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45963.439123263888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45963.439123263888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45963.439123263888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45963.439123263888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45963.439123263888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45963.439123263888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45963.439123263888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45963.439123263888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45963.439123263888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45963.439123263888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45963.439123263888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45963.439123263888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45963.439123263888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45963.439123263888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45963.439123263888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45963.439123263888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45963.439123263888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45963.439123263888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45963.439123263888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45963.439123263888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45963.439123263888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45963.439123263888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45963.439123263888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45963.439123263888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45963.439123263888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45963.439123263888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45963.439123263888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45963.439123263888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45963.439123263888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45963.439123263888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45963.439123263888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45963.439123263888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45963.439123263888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45963.439123263888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45963.439123263888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45963.439123263888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45963.439123263888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45963.439123263888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45963.439123263888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45963.439123263888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45963.439123263888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45963.439123263888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45963.439123263888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45963.439123263888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45963.439123263888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45963.439123263888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45963.439123263888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45963.439123263888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45963.439123263888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45963.439123263888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45963.439123263888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45963.439123263888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45963.439123263888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45963.439123263888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45963.439123263888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45963.439123263888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45963.439123263888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45963.439123263888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45963.439123263888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45963.439123263888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45963.439123263888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45963.439123263888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45963.439123263888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45963.439123263888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45963.439123263888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45963.439123263888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45963.439123263888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45963.439123263888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45963.439123263888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45963.439123263888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45963.439123263888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45963.439123263888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45963.439123263888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45963.439123263888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45963.439123263888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45963.439123263888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45963.439123263888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45963.439123263888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45963.439123263888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45963.439123263888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45963.439123263888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45963.439123263888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45963.439123263888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45963.439123263888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45963.439123263888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45963.439123263888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45963.439123263888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45963.439123263888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45963.439123263888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45963.439123263888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45963.439123263888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45963.439123263888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45963.439123263888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45963.439123263888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45963.439123263888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45963.439123263888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45963.439123263888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45963.439123263888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45963.439123263888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45963.439123263888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45963.439123263888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45963.439123263888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45963.439123263888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45963.439123263888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45963.439123263888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45963.439123263888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45963.439123263888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45963.439123263888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45963.439123263888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45963.439123263888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45963.439123263888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45963.439123263888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45963.439123263888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45963.439123263888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45963.439123263888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45963.439123263888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45963.439123263888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45963.439123263888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45963.439123263888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45963.439123263888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45963.439123263888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45963.439123263888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45963.439123263888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45963.439123263888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45963.439123263888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45963.439123263888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45963.439123263888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45963.439123263888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45963.439123263888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45963.439123263888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45963.439123263888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45963.439123263888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45963.439123263888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45963.439123263888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45963.439123263888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45963.439123263888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45963.439123263888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45963.439123263888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45963.439123263888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45963.439123263888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45963.439123263888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45963.439123263888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45963.439123263888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45963.439123263888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45963.439123263888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45963.439123263888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45963.439123263888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45963.439123263888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45963.439123263888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45963.439123263888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45963.439123263888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45963.439123263888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45963.439123263888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45963.439123263888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45963.439123263888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45963.439123263888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45963.439123263888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45963.439123263888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45963.439123263888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45963.439123263888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45963.439123263888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45963.439123263888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45963.439123263888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45963.439123263888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45963.439123263888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45963.439123263888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45963.439123263888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45963.439123263888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45963.439123263888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45963.439123263888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45963.439123263888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45963.439123263888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45963.439123263888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45963.439123263888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45963.439123263888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45963.439123263888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45963.439123263888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45963.439123263888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45963.439123263888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45963.439123263888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45963.439123263888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45963.439123263888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45963.439123263888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45963.439123263888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45963.439123263888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45963.439123263888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45963.439123263888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45963.439123263888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45963.439123263888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45963.439123263888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45963.439123263888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45963.439123263888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45963.439123263888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45963.439123263888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45963.439123263888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45963.439123263888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45963.439123263888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45963.439123263888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45963.439123263888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45963.439123263888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45963.439123263888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45963.439123263888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45963.439123263888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45963.439123263888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45963.439123263888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45963.439123263888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45963.439123263888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45963.439123263888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45963.439123263888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45963.439123263888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45963.439123263888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45963.439123263888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45963.439123263888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45963.439123263888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45963.439123263888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45963.439123263888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45963.439123263888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45963.439123263888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45963.439123263888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45963.439123263888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45963.439123263888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45963.439123263888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45963.439123263888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45963.439123263888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45963.439123263888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45963.439123263888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45963.439123263888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45963.439123263888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45963.439123263888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45963.439123263888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45963.439123263888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45963.439123263888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45963.439123263888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45963.439123263888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45963.439123263888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45963.439123263888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45963.439123263888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45963.439123263888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45963.439123263888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45963.439123263888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45963.439123263888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45963.439123263888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45963.439123263888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45963.439123263888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45963.439123263888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45963.439123263888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45963.439123263888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45963.439123263888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45963.439123263888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45963.439123263888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45963.439123263888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45963.439123263888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45963.439123263888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45963.439123263888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45963.439123263888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45963.439123263888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45963.439123263888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45963.439123263888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45963.439123263888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45963.439123263888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45963.439123263888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45963.439123263888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45963.439123263888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45963.439123263888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45963.439123263888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45963.439123263888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45963.439123263888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45963.439123263888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45963.439123263888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45963.439123263888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45963.439123263888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45963.439123263888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45963.439123263888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45963.439123263888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45963.439123263888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45963.439123263888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45963.439123263888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45963.439123263888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45963.439123263888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45963.439123263888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45963.439123263888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45963.439123263888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45963.439123263888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45963.439123263888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45963.439123263888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45963.439123263888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45963.439123263888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45963.439123263888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45963.439123263888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45963.439123263888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45963.439123263888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45963.439123263888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45963.439123263888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45963.439123263888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45963.439123263888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45963.439123263888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45963.439123263888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45963.439123263888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45963.439123263888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45963.439123263888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45963.439123263888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45963.439123263888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45963.439123263888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45963.439123263888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45963.439123263888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45963.439123263888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45963.439123263888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45963.439123263888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45963.439123263888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45963.439123263888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45963.439123263888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45963.439123263888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45963.439123263888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45963.439123263888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45963.439123263888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45963.439123263888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45963.439123263888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45963.439123263888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45963.439123263888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45963.439123263888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45963.439123263888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45963.439123263888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45963.439123263888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45963.439123263888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45963.439123263888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45963.439123263888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45963.439123263888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45963.439123263888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45963.439123263888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45963.439123263888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45963.439123263888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45963.439123263888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45963.439123263888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45963.439123263888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45963.439123263888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45963.439123263888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45963.439123263888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45963.439123263888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45963.439123263888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45963.439123263888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45963.439123263888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45963.439123263888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45963.439123263888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45963.439123263888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45963.439123263888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45963.439123263888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45963.439123263888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45963.439123263888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45963.439123263888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45963.439123263888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45963.439123263888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45963.439123263888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45963.439123263888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45963.439123263888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45963.439123263888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45963.439123263888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45963.439123263888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45963.439123263888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45963.439123263888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45963.439123263888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45963.439123263888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45963.439123263888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45963.439123263888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45963.439123263888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45963.439123263888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45963.439123263888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45963.439123263888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45963.439123263888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45963.439123263888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45963.439123263888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45963.439123263888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45963.439123263888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45963.439123263888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45963.439123263888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45963.439123263888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45963.439123263888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45963.439123263888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45963.439123263888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45963.439123263888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45963.439123263888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45963.439123263888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45963.439123263888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45963.439123263888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45963.439123263888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45963.439123263888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45963.439123263888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45963.439123263888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45963.439123263888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45963.439123263888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45963.439123263888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45963.439123263888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45963.439123263888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45963.439123263888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45963.439123263888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45963.439123263888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45963.439123263888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45963.439123263888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45963.439123263888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45963.439123263888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45963.439123263888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45963.439123263888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45963.439123263888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45963.439123263888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45963.439123263888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45963.439123263888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45963.439123263888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45963.439123263888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45963.439123263888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45963.439123263888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45963.439123263888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45963.439123263888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45963.439123263888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45963.439123263888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45963.439123263888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45963.439123263888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45963.439123263888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45963.439123263888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45963.439123263888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45963.439123263888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45963.439123263888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45963.439123263888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45963.439123263888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45963.439123263888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45963.439123263888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45963.439123263888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45963.439123263888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45963.439123263888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45963.439123263888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45963.439123263888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45963.439123263888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45963.439123263888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45963.439123263888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45963.439123263888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45963.439123263888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45963.439123263888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45963.439123263888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45963.439123263888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45963.439123263888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45963.439123263888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45963.439123263888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45963.439123263888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45963.439123263888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45963.439123263888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45963.439123263888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45963.439123263888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45963.439123263888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45963.439123263888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45963.439123263888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45963.439123263888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45963.439123263888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45963.439123263888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45963.439123263888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45963.439123263888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45963.439123263888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45963.439123263888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45963.439123263888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45963.439123263888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45963.439123263888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45963.439123263888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45963.439123263888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45963.439123263888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45963.439123263888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45963.439123263888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45963.439123263888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45963.439123263888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45963.439123263888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45963.439123263888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45963.439123263888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45963.439123263888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45963.439123263888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45963.439123263888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45963.439123263888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45963.439123263888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45963.439123263888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45963.439123263888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45963.439123263888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45963.439123263888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45963.439123263888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45963.439123263888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45963.439123263888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45963.439123263888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45963.439123263888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45963.439123263888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45963.439123263888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45963.439123263888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45963.439123263888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45963.439123263888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45963.439123263888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45963.439123263888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45963.439123263888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45963.439123263888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45963.439123263888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45963.439123263888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45963.439123263888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45963.439123263888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45963.439123263888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45963.439123263888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45963.439123263888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45963.439123263888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45963.439123263888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45963.439123263888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45963.439123263888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45963.439123263888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45963.439123263888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45963.439123263888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45963.439123263888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45963.439123263888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45963.439123263888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45963.439123263888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45963.439123263888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45963.439123263888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45963.439123263888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45963.439123263888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45963.439123263888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45963.439123263888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45963.439123263888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45963.439123263888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45963.439123263888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45963.439123263888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45963.439123263888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45963.439123263888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45963.439123263888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45963.439123263888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45963.439123263888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45963.439123263888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45963.439123263888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45963.439123263888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45963.439123263888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45963.439123263888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45963.439123263888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45963.439123263888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45963.439123263888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45963.439123263888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45963.439123263888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45963.439123263888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45963.439123263888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45963.439123263888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45963.439123263888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45963.439123263888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45963.439123263888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45963.439123263888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45963.439123263888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45963.439123263888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45963.439123263888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45963.439123263888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45963.439123263888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45963.439123263888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45963.439123263888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45963.439123263888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45963.439123263888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45963.439123263888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45963.439123263888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45963.439123263888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45963.439123263888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45963.439123263888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45963.439123263888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45963.439123263888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45963.439123263888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45963.439123263888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45963.439123263888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45963.439123263888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45963.439123263888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45963.439123263888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45963.439123263888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45963.439123263888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45963.439123263888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45963.439123263888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45963.439123263888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45963.439123263888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45963.439123263888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45963.439123263888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45963.439123263888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45963.439123263888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45963.439123263888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45963.439123263888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45963.439123263888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45963.439123263888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45963.439123263888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45963.439123263888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45963.439123263888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45963.439123263888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45963.439123263888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45963.439123263888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45963.439123263888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45963.439123263888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45963.439123263888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45963.439123263888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45963.439123263888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45963.439123263888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45963.439123263888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45963.439123263888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45963.439123263888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45963.439123263888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45963.439123263888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45963.439123263888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45963.439123263888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45963.439123263888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45963.439123263888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45963.439123263888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45963.439123263888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45963.439123263888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45963.439123263888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45963.439123263888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45963.439123263888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45963.439123263888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45963.439123263888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45963.439123263888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45963.439123263888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45963.439123263888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45963.439123263888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45963.439123263888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45963.439123263888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45963.439123263888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45963.439123263888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45963.439123263888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45963.439123263888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45963.439123263888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45963.439123263888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45963.439123263888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259.95840567129198</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2.4703732638881775</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0.10661168981459923</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6.3151041664241347E-2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2.8081597221898846E-2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45963.439123263888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45963.439123263888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45963.439123263888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45963.439123263888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45963.439123263888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45963.439123263888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45963.439123263888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45963.439123263888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45963.439123263888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45963.439123263888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45963.439123263888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45963.439123263888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45963.439123263888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45963.439123263888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45963.439123263888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45963.439123263888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45963.439123263888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45963.439123263888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45963.439123263888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45963.439123263888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45963.439123263888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45963.439123263888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45963.439123263888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45963.439123263888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45963.439123263888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45963.439123263888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45963.439123263888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45963.439123263888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45963.439123263888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45963.439123263888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45963.439123263888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45963.439123263888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45963.439123263888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45963.439123263888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45963.439123263888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45963.439123263888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45963.439123263888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45963.439123263888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45963.439123263888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45963.439123263888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45963.439123263888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45963.439123263888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45963.439123263888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45963.439123263888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45963.439123263888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45963.439123263888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45963.439123263888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45963.439123263888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45963.439123263888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45963.439123263888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45963.439123263888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45963.439123263888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45963.439123263888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45963.439123263888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45963.439123263888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45963.439123263888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45963.439123263888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45963.439123263888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45963.439123263888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45963.439123263888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45963.439123263888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45963.439123263888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45963.439123263888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45963.439123263888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45963.439123263888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45963.439123263888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45963.439123263888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45963.439123263888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45963.439123263888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45963.439123263888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45963.439123263888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45963.439123263888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45963.439123263888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45963.439123263888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45963.439123263888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45963.439123263888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45963.439123263888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45963.439123263888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45963.439123263888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45963.439123263888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45963.439123263888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45963.439123263888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45963.439123263888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45963.439123263888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45963.439123263888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45963.439123263888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45963.439123263888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45963.439123263888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45963.439123263888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45963.439123263888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45963.439123263888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45963.439123263888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45963.439123263888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45963.439123263888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45963.439123263888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45963.439123263888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45963.439123263888</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45963.439123263888</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71.607063078699866</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37.250245949071541</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14.778012152775773</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v>45963.370706018519</v>
      </c>
      <c r="G5" s="153">
        <f ca="1">IFERROR(NOW()-F5,"")</f>
        <v>6.8417245369346347E-2</v>
      </c>
      <c r="H5" s="152">
        <v>45963.347175925926</v>
      </c>
      <c r="I5" s="151" t="str">
        <f>IFERROR(VLOOKUP(D5,DB!A:F,6,0),"")</f>
        <v>SCECO</v>
      </c>
      <c r="J5" s="151" t="str">
        <f>IFERROR(VLOOKUP(D5,DB!A:G,7,0),"")</f>
        <v>Vandalized</v>
      </c>
      <c r="K5" s="151" t="s">
        <v>39129</v>
      </c>
      <c r="L5" s="151" t="str">
        <f>IFERROR(VLOOKUP(D5,DB!A:I,9,0),"")</f>
        <v>Latis</v>
      </c>
    </row>
    <row r="6" spans="1:13" ht="15">
      <c r="A6" s="151"/>
      <c r="B6" s="151" t="str">
        <f>IFERROR(VLOOKUP(D6,DB!A:K,11,0),"")</f>
        <v/>
      </c>
      <c r="C6" s="151"/>
      <c r="D6" s="151"/>
      <c r="E6" s="151"/>
      <c r="F6" s="152"/>
      <c r="G6" s="153">
        <f ca="1">IFERROR(NOW()-F6,"")</f>
        <v>45963.439123263888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45963.439123263888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45963.439123263888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45963.439123263888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45963.439123263888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45963.439123263888</v>
      </c>
      <c r="H11" s="152"/>
      <c r="I11" s="151" t="str">
        <f>IFERROR(VLOOKUP(D11,DB!A:F,6,0),"")</f>
        <v/>
      </c>
      <c r="J11" s="151" t="str">
        <f>IFERROR(VLOOKUP(D11,DB!A:G,7,0),"")</f>
        <v/>
      </c>
      <c r="K11" s="151"/>
      <c r="L11" s="151" t="str">
        <f>IFERROR(VLOOKUP(D11,DB!A:I,9,0),"")</f>
        <v/>
      </c>
    </row>
    <row r="12" spans="1:13" ht="15">
      <c r="A12" s="151"/>
      <c r="B12" s="151" t="str">
        <f>IFERROR(VLOOKUP(D12,DB!A:K,11,0),"")</f>
        <v/>
      </c>
      <c r="C12" s="151"/>
      <c r="D12"/>
      <c r="E12" s="151"/>
      <c r="F12" s="152"/>
      <c r="G12" s="153">
        <f ca="1">IFERROR(NOW()-F12,"")</f>
        <v>45963.439123263888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45963.439123263888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45963.439123263888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45963.439123263888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45963.439123263888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45963.439123263888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45963.439123263888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45963.439123263888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45963.439123263888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45963.439123263888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45963.439123263888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45963.439123263888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45963.439123263888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45963.439123263888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45963.439123263888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45963.439123263888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45963.439123263888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45963.439123263888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45963.439123263888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45963.439123263888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45963.439123263888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45963.439123263888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45963.439123263888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45963.439123263888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45963.439123263888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45963.439123263888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45963.439123263888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45963.439123263888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45963.439123263888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45963.439123263888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45963.439123263888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45963.439123263888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45963.439123263888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45963.439123263888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45963.439123263888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45963.439123263888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45963.439123263888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45963.439123263888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45963.439123263888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45963.439123263888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45963.439123263888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45963.439123263888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45963.439123263888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45963.439123263888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45963.439123263888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45963.439123263888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45963.439123263888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45963.439123263888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45963.439123263888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45963.439123263888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45963.439123263888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45963.439123263888</v>
      </c>
      <c r="H63" s="152"/>
      <c r="I63" s="151" t="str">
        <f>IFERROR(VLOOKUP(D63,DB!A:F,6,0),"")</f>
        <v/>
      </c>
      <c r="J63" s="151" t="str">
        <f>IFERROR(VLOOKUP(D63,DB!A:G,7,0),"")</f>
        <v/>
      </c>
      <c r="K63" s="151"/>
      <c r="L63" s="151" t="str">
        <f>IFERROR(VLOOKUP(D63,DB!A:I,9,0),"")</f>
        <v/>
      </c>
    </row>
    <row r="64" spans="1:12" ht="15">
      <c r="A64" s="157"/>
      <c r="B64" s="157" t="str">
        <f>IFERROR(VLOOKUP(D64,DB!A:K,11,0),"")</f>
        <v/>
      </c>
      <c r="C64" s="157"/>
      <c r="D64" s="157"/>
      <c r="E64" s="157"/>
      <c r="F64" s="158"/>
      <c r="G64" s="159">
        <f ca="1">IFERROR(NOW()-F64,"")</f>
        <v>45963.439123263888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45963.439123263888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45963.439123263888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45963.439123263888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45963.439123263888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45963.439123263888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45963.439123263888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45963.439123263888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45963.439123263888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45963.439123263888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45963.439123263888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45963.439123263888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45963.439123263888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45963.439123263888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45963.439123263888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45963.439123263888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45963.439123263888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45963.439123263888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45963.439123263888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45963.439123263888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45963.439123263888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45963.439123263888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45963.439123263888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45963.439123263888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45963.439123263888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45963.439123263888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45963.439123263888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45963.439123263888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45963.439123263888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45963.439123263888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45963.439123263888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45963.439123263888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45963.439123263888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45963.439123263888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45963.439123263888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45963.439123263888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45963.439123263888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45963.439123263888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45963.439123263888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45963.439123263888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45963.439123263888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45963.439123263888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45963.439123263888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45963.439123263888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45963.439123263888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45963.439123263888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45963.439123263888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45963.439123263888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45963.439123263888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45963.439123263888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45963.439123263888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45963.439123263888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45963.439123263888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45963.439123263888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45963.439123263888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45963.439123263888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45963.439123263888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45963.439123263888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45963.439123263888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45963.439123263888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45963.439123263888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45963.439123263888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45963.439123263888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45963.439123263888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45963.439123263888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45963.439123263888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45963.439123263888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45963.439123263888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45963.439123263888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45963.439123263888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45963.439123263888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45963.439123263888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45963.439123263888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45963.439123263888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45963.439123263888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45963.439123263888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45963.439123263888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45963.439123263888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45963.439123263888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45963.439123263888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45963.439123263888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45963.439123263888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45963.439123263888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45963.439123263888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45963.439123263888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45963.439123263888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45963.439123263888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45963.439123263888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45963.439123263888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45963.439123263888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45963.439123263888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45963.439123263888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45963.439123263888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45963.439123263888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45963.439123263888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45963.439123263888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45963.439123263888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45963.439123263888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45963.439123263888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45963.439123263888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45963.439123263888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45963.439123263888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45963.439123263888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45963.439123263888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45963.439123263888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45963.439123263888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45963.439123263888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45963.439123263888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45963.439123263888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45963.439123263888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45963.439123263888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45963.439123263888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45963.439123263888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45963.439123263888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45963.439123263888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45963.439123263888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45963.439123263888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45963.439123263888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45963.439123263888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45963.439123263888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45963.439123263888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45963.439123263888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45963.439123263888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45963.439123263888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45963.439123263888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45963.439123263888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45963.439123263888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45963.439123263888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45963.439123263888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45963.439123263888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45963.439123263888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45963.439123263888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45963.439123263888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45963.439123263888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45963.439123263888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45963.439123263888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45963.439123263888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45963.439123263888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45963.439123263888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45963.439123263888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45963.439123263888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45963.439123263888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45963.439123263888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45963.439123263888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45963.439123263888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45963.439123263888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45963.439123263888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45963.439123263888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45963.439123263888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45963.439123263888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45963.439123263888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45963.439123263888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45963.439123263888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45963.439123263888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45963.439123263888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45963.439123263888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45963.439123263888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45963.439123263888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45963.439123263888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45963.439123263888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45963.439123263888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45963.439123263888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45963.439123263888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45963.439123263888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45963.439123263888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45963.439123263888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45963.439123263888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45963.439123263888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45963.439123263888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45963.439123263888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45963.439123263888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45963.439123263888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45963.439123263888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45963.439123263888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45963.439123263888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45963.439123263888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45963.439123263888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45963.439123263888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45963.439123263888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45963.439123263888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45963.439123263888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45963.439123263888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45963.439123263888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45963.439123263888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45963.439123263888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45963.439123263888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45963.439123263888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45963.439123263888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45963.439123263888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45963.439123263888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45963.439123263888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45963.439123263888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45963.439123263888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45963.439123263888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45963.439123263888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45963.439123263888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45963.439123263888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45963.439123263888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45963.439123263888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45963.439123263888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45963.439123263888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45963.439123263888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45963.439123263888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45963.439123263888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45963.439123263888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45963.439123263888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45963.439123263888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45963.439123263888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45963.439123263888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45963.439123263888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45963.439123263888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45963.439123263888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45963.439123263888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45963.439123263888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45963.439123263888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45963.439123263888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45963.439123263888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45963.439123263888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45963.439123263888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45963.439123263888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45963.439123263888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45963.439123263888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45963.439123263888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45963.439123263888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45963.439123263888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45963.439123263888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45963.439123263888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45963.439123263888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45963.439123263888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45963.439123263888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45963.439123263888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45963.439123263888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45963.439123263888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45963.439123263888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45963.439123263888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45963.439123263888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45963.439123263888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45963.439123263888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45963.439123263888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45963.439123263888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45963.439123263888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45963.439123263888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45963.439123263888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45963.439123263888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45963.439123263888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45963.439123263888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45963.439123263888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45963.439123263888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45963.439123263888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45963.439123263888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45963.439123263888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45963.439123263888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45963.439123263888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45963.439123263888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45963.439123263888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45963.439123263888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45963.439123263888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45963.439123263888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45963.439123263888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45963.439123263888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45963.439123263888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45963.439123263888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45963.439123263888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45963.439123263888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45963.439123263888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45963.439123263888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45963.439123263888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45963.439123263888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45963.439123263888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45963.439123263888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45963.439123263888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45963.439123263888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45963.439123263888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45963.439123263888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45963.439123263888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45963.439123263888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45963.439123263888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45963.439123263888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45963.439123263888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45963.439123263888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45963.439123263888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45963.439123263888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45963.439123263888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45963.439123263888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45963.439123263888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45963.439123263888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45963.439123263888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45963.439123263888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45963.439123263888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45963.439123263888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45963.439123263888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45963.439123263888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45963.439123263888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45963.439123263888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45963.439123263888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45963.439123263888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45963.439123263888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45963.439123263888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45963.439123263888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45963.439123263888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45963.439123263888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45963.439123263888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45963.439123263888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45963.439123263888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45963.439123263888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45963.439123263888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45963.439123263888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45963.439123263888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45963.439123263888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45963.439123263888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45963.439123263888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45963.439123263888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45963.439123263888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45963.439123263888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45963.439123263888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45963.439123263888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45963.439123263888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45963.439123263888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45963.439123263888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45963.439123263888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45963.439123263888</v>
      </c>
      <c r="H384" s="158"/>
      <c r="I384" s="157" t="str">
        <f>IFERROR(VLOOKUP(D384,DB!A:F,6,0),"")</f>
        <v/>
      </c>
      <c r="J384" s="157" t="str">
        <f>IFERROR(VLOOKUP(D384,DB!A:G,7,0),"")</f>
        <v/>
      </c>
      <c r="K384" s="157"/>
      <c r="L384" s="157" t="str">
        <f>IFERROR(VLOOKUP(D384,DB!A:I,9,0),"")</f>
        <v/>
      </c>
    </row>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4" ht="15"/>
    <row r="495" ht="15"/>
    <row r="497" ht="15"/>
    <row r="498" ht="15"/>
    <row r="499" ht="15"/>
    <row r="500" ht="15"/>
    <row r="502" ht="15"/>
    <row r="503" ht="15"/>
    <row r="510" ht="15"/>
    <row r="511" ht="15"/>
    <row r="512" ht="15"/>
    <row r="513" ht="15"/>
    <row r="514" ht="15"/>
    <row r="515" ht="15"/>
    <row r="518" ht="15"/>
    <row r="519" ht="15"/>
    <row r="520" ht="15"/>
    <row r="521" ht="15"/>
    <row r="522" ht="15"/>
    <row r="523" ht="15"/>
    <row r="524" ht="15"/>
    <row r="525"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5" ht="15"/>
    <row r="586"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1" ht="15"/>
    <row r="752" ht="15"/>
    <row r="922" ht="15"/>
    <row r="923" ht="15"/>
    <row r="924" ht="15"/>
    <row r="925" ht="15"/>
    <row r="926" ht="15"/>
    <row r="927" ht="15"/>
    <row r="933" ht="15"/>
    <row r="934" ht="15"/>
    <row r="935" ht="15"/>
    <row r="936" ht="15"/>
    <row r="937"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7" ht="15"/>
    <row r="998" ht="15"/>
    <row r="1000" ht="15"/>
    <row r="1001" ht="15"/>
    <row r="1002" ht="15"/>
    <row r="1003" ht="15"/>
    <row r="1004" ht="15"/>
    <row r="1005" ht="15"/>
    <row r="1006" ht="15"/>
    <row r="1008"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45" ht="15"/>
    <row r="1146" ht="15"/>
    <row r="1149" ht="15"/>
    <row r="1150" ht="15"/>
    <row r="1151" ht="15"/>
    <row r="1152" ht="15"/>
    <row r="1153" ht="15"/>
    <row r="1154" ht="15"/>
    <row r="1155" ht="15"/>
    <row r="1156" ht="15"/>
    <row r="1159" ht="15"/>
    <row r="1160" ht="15"/>
    <row r="1161" ht="15"/>
    <row r="1162" ht="15"/>
    <row r="1163" ht="15"/>
    <row r="1164" ht="15"/>
    <row r="1165" ht="15"/>
    <row r="1166" ht="15"/>
    <row r="1167" ht="15"/>
    <row r="1168" ht="15"/>
    <row r="1169" ht="15"/>
    <row r="1170" ht="15"/>
    <row r="1172" ht="15"/>
    <row r="1173" ht="15"/>
    <row r="1174" ht="15"/>
    <row r="1177" ht="15"/>
    <row r="1179" ht="15"/>
    <row r="1181" ht="15"/>
    <row r="1184" ht="15"/>
    <row r="1185" ht="15"/>
    <row r="1186" ht="15"/>
    <row r="1188" ht="15"/>
    <row r="1190" ht="15"/>
    <row r="1191" ht="15"/>
    <row r="1192" ht="15"/>
    <row r="1193" ht="15"/>
    <row r="1194" ht="15"/>
    <row r="1196" ht="15"/>
    <row r="1197" ht="15"/>
    <row r="1198" ht="15"/>
    <row r="1199" ht="15"/>
    <row r="1201" ht="15"/>
    <row r="1203" ht="15"/>
    <row r="1204" ht="15"/>
    <row r="1206" ht="15"/>
    <row r="1207" ht="15"/>
    <row r="1208" ht="15"/>
    <row r="1209" ht="15"/>
    <row r="1211" ht="15"/>
    <row r="1213" ht="15"/>
    <row r="1214" ht="15"/>
    <row r="1215" ht="15"/>
    <row r="1216" ht="15"/>
    <row r="1218" ht="15"/>
    <row r="1219" ht="15"/>
    <row r="1220" ht="15"/>
    <row r="1221" ht="15"/>
    <row r="1222" ht="15"/>
    <row r="1223" ht="15"/>
    <row r="1224" ht="15"/>
    <row r="1227" ht="15"/>
    <row r="1229" ht="15"/>
    <row r="1230" ht="15"/>
    <row r="1231" ht="15"/>
    <row r="1232" ht="15"/>
    <row r="1233" ht="15"/>
    <row r="1234" ht="15"/>
    <row r="1235" ht="15"/>
    <row r="1236" ht="15"/>
    <row r="1239" ht="15"/>
    <row r="1240" ht="15"/>
    <row r="1242" ht="15"/>
    <row r="1244" ht="15"/>
    <row r="1245" ht="15"/>
    <row r="1246" ht="15"/>
    <row r="1247" ht="15"/>
    <row r="1248" ht="15"/>
    <row r="1252" ht="15"/>
    <row r="1253" ht="15"/>
    <row r="1255" ht="15"/>
    <row r="1256" ht="15"/>
    <row r="1259" ht="15"/>
    <row r="1260" ht="15"/>
    <row r="1264" ht="15"/>
    <row r="1271" ht="15"/>
    <row r="1273" ht="15"/>
    <row r="1274" ht="15"/>
    <row r="1276" ht="15"/>
  </sheetData>
  <dataValidations count="2">
    <dataValidation allowBlank="1" showInputMessage="1" showErrorMessage="1" sqref="E1" xr:uid="{920C6338-E771-4DAE-8C89-92A9093EA4DE}"/>
    <dataValidation type="list" allowBlank="1" showInputMessage="1" showErrorMessage="1" sqref="E2:E3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0.39700520833139308</v>
      </c>
      <c r="H2" s="106">
        <v>45963.010358796295</v>
      </c>
      <c r="I2" s="102" t="str">
        <f>IFERROR(VLOOKUP(D2,DB!A:F,6,0),"")</f>
        <v>SCECO</v>
      </c>
      <c r="J2" s="102" t="str">
        <f>IFERROR(VLOOKUP(D2,DB!A:G,7,0),"")</f>
        <v>In progress</v>
      </c>
      <c r="K2" s="107" t="s">
        <v>39132</v>
      </c>
      <c r="L2" s="108" t="str">
        <f>IFERROR(VLOOKUP(D2,DB!A:I,9,0),"")</f>
        <v>Latis</v>
      </c>
    </row>
    <row r="3" spans="1:16383" ht="31.5" customHeight="1">
      <c r="A3" s="103" t="s">
        <v>39133</v>
      </c>
      <c r="B3" s="102" t="str">
        <f>IFERROR(VLOOKUP(D3,DB!A:K,11,0),"")</f>
        <v>R6</v>
      </c>
      <c r="C3" s="104">
        <v>1</v>
      </c>
      <c r="D3" s="102" t="s">
        <v>34462</v>
      </c>
      <c r="E3" s="102" t="s">
        <v>39021</v>
      </c>
      <c r="F3" s="106">
        <v>45963.380370370367</v>
      </c>
      <c r="G3" s="76">
        <f ca="1">IFERROR(NOW()-F3,"-")</f>
        <v>5.8752893521159422E-2</v>
      </c>
      <c r="H3" s="106">
        <v>45963.374699074076</v>
      </c>
      <c r="I3" s="102" t="str">
        <f>IFERROR(VLOOKUP(D3,DB!A:F,6,0),"")</f>
        <v>SCECO</v>
      </c>
      <c r="J3" s="102" t="str">
        <f>IFERROR(VLOOKUP(D3,DB!A:G,7,0),"")</f>
        <v>Vandalized</v>
      </c>
      <c r="K3" s="107" t="s">
        <v>39134</v>
      </c>
      <c r="L3" s="108" t="str">
        <f>IFERROR(VLOOKUP(D3,DB!A:I,9,0),"")</f>
        <v>Latis</v>
      </c>
    </row>
    <row r="4" spans="1:16383" ht="31.5" customHeight="1">
      <c r="A4" s="103" t="s">
        <v>39135</v>
      </c>
      <c r="B4" s="102" t="str">
        <f>IFERROR(VLOOKUP(D4,DB!A:K,11,0),"")</f>
        <v>R6</v>
      </c>
      <c r="C4" s="104">
        <v>1</v>
      </c>
      <c r="D4" s="102" t="s">
        <v>33687</v>
      </c>
      <c r="E4" s="102" t="s">
        <v>39021</v>
      </c>
      <c r="F4" s="106">
        <v>45963.413356481484</v>
      </c>
      <c r="G4" s="76">
        <f ca="1">IFERROR(NOW()-F4,"-")</f>
        <v>2.5766782404389232E-2</v>
      </c>
      <c r="H4" s="106">
        <v>45963.407766203702</v>
      </c>
      <c r="I4" s="102" t="str">
        <f>IFERROR(VLOOKUP(D4,DB!A:F,6,0),"")</f>
        <v>SCECO</v>
      </c>
      <c r="J4" s="102" t="str">
        <f>IFERROR(VLOOKUP(D4,DB!A:G,7,0),"")</f>
        <v>Vandalized</v>
      </c>
      <c r="K4" s="107" t="s">
        <v>39136</v>
      </c>
      <c r="L4" s="108" t="str">
        <f>IFERROR(VLOOKUP(D4,DB!A:I,9,0),"")</f>
        <v>Latis</v>
      </c>
    </row>
    <row r="5" spans="1:16383" ht="31.5" customHeight="1">
      <c r="A5" s="103"/>
      <c r="B5" s="102" t="str">
        <f>IFERROR(VLOOKUP(D5,DB!A:K,11,0),"")</f>
        <v/>
      </c>
      <c r="C5" s="104"/>
      <c r="D5" s="102"/>
      <c r="E5" s="102"/>
      <c r="F5" s="106"/>
      <c r="G5" s="76">
        <f ca="1">IFERROR(NOW()-F5,"-")</f>
        <v>45963.439123263888</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45963.439123263888</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45963.439123263888</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45963.439123263888</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45963.439123263888</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45963.439123263888</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45963.439123263888</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45963.439123263888</v>
      </c>
      <c r="H12" s="106"/>
      <c r="I12" s="102" t="str">
        <f>IFERROR(VLOOKUP(D12,DB!A:F,6,0),"")</f>
        <v/>
      </c>
      <c r="J12" s="102" t="str">
        <f>IFERROR(VLOOKUP(D12,DB!A:G,7,0),"")</f>
        <v/>
      </c>
      <c r="K12" s="107"/>
      <c r="L12" s="108" t="str">
        <f>IFERROR(VLOOKUP(D12,DB!A:I,9,0),"")</f>
        <v/>
      </c>
    </row>
    <row r="13" spans="1:16383" ht="31.5" customHeight="1">
      <c r="A13" s="171"/>
      <c r="B13" s="172" t="str">
        <f>IFERROR(VLOOKUP(D13,DB!A:K,11,0),"")</f>
        <v/>
      </c>
      <c r="C13" s="173"/>
      <c r="D13" s="172"/>
      <c r="E13" s="102"/>
      <c r="F13" s="174"/>
      <c r="G13" s="115">
        <f ca="1">IFERROR(NOW()-F13,"-")</f>
        <v>45963.439123263888</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45963.439123263888</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45963.439123263888</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45963.439123263888</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45963.439123263888</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45963.439123263888</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45963.439123263888</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45963.439123263888</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45963.439123263888</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45963.439123263888</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45963.439123263888</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45963.439123263888</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45963.439123263888</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45963.439123263888</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45963.439123263888</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45963.439123263888</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45963.439123263888</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45963.439123263888</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45963.439123263888</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45963.439123263888</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45963.439123263888</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45963.439123263888</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45963.439123263888</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45963.439123263888</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45963.439123263888</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45963.439123263888</v>
      </c>
      <c r="H38" s="174"/>
      <c r="I38" s="172" t="str">
        <f>IFERROR(VLOOKUP(D38,DB!A:F,6,0),"")</f>
        <v/>
      </c>
      <c r="J38" s="172" t="str">
        <f>IFERROR(VLOOKUP(D38,DB!A:G,7,0),"")</f>
        <v/>
      </c>
      <c r="K38" s="175"/>
      <c r="L38" s="176" t="str">
        <f>IFERROR(VLOOKUP(D38,DB!A:I,9,0),"")</f>
        <v/>
      </c>
    </row>
    <row r="39" spans="1:12" ht="31.5" customHeight="1">
      <c r="A39" s="103"/>
      <c r="B39" s="102" t="str">
        <f>IFERROR(VLOOKUP(D39,DB!A:K,11,0),"")</f>
        <v/>
      </c>
      <c r="C39" s="104"/>
      <c r="D39" s="102"/>
      <c r="E39" s="105"/>
      <c r="F39" s="106"/>
      <c r="G39" s="76">
        <f ca="1">IFERROR(NOW()-F39,"-")</f>
        <v>45963.439123263888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45963.439123263888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45963.439123263888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45963.439123263888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45963.439123263888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45963.439123263888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45963.439123263888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45963.439123263888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45963.439123263888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45963.439123263888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45963.439123263888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45963.439123263888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45963.439123263888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45963.439123263888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45963.439123263888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45963.439123263888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45963.439123263888</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45963.439123263888</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45963.439123263888</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45963.439123263888</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2025-11-02T07:33:36Z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