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80" documentId="120_S{2AC9BD13-BADA-5192-A53E-5A8FF88502F6}" xr6:coauthVersionLast="47" xr6:coauthVersionMax="47" xr10:uidLastSave="{E872A859-79BB-4CF8-8104-CA750BCD428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<sst xmlns="http://schemas.openxmlformats.org/spreadsheetml/2006/main" count="180311" uniqueCount="39138">
  <si>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</si>
  <si>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</si>
  <si>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</si>
  <si>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</si>
  <si>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</si>
  <si>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</si>
  <si>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</si>
  <si>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</si>
  <si>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</si>
  <si>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</si>
  <si>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</si>
  <si>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</si>
  <si>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</si>
  <si>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</si>
  <si>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</si>
  <si>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</si>
  <si>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</si>
  <si>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</si>
  <si>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</si>
  <si>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</si>
  <si>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</si>
  <si>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</si>
  <si>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</si>
  <si>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</si>
  <si>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</si>
  <si>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</si>
  <si>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</si>
  <si>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</si>
  <si>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</si>
  <si>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</si>
  <si>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</si>
  <si>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</si>
  <si>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</si>
  <si>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</si>
  <si>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</si>
  <si>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</si>
  <si>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</si>
  <si>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</si>
  <si>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</si>
  <si>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</si>
  <si>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</si>
  <si>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</si>
  <si>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</si>
  <si>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</si>
  <si>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</si>
  <si>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</si>
  <si>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</si>
  <si>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</si>
  <si>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</si>
  <si>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</si>
  <si>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</si>
  <si>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</si>
  <si>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</si>
  <si>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</si>
  <si>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</si>
  <si>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</si>
  <si>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</si>
  <si>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</si>
  <si>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</si>
  <si>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</si>
  <si>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</si>
  <si>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</si>
  <si>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</si>
  <si>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</si>
  <si>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</si>
  <si>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</si>
  <si>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</si>
  <si>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</si>
  <si>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</si>
  <si>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</si>
  <si>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</si>
  <si>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</si>
  <si>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</si>
  <si>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</si>
  <si>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</si>
  <si>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</si>
  <si>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</si>
  <si>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</si>
  <si>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</si>
  <si>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</si>
  <si>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</si>
  <si>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</si>
  <si>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</si>
  <si>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</si>
  <si>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</si>
  <si>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</si>
  <si>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</si>
  <si>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</si>
  <si>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</si>
  <si>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</si>
  <si>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</si>
  <si>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</si>
  <si>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</si>
  <si>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</si>
  <si>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</si>
  <si>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</si>
  <si>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</si>
  <si>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</si>
  <si>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</si>
  <si>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</si>
  <si>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</si>
  <si>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</si>
  <si>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</si>
  <si>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</si>
  <si>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</si>
  <si>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</si>
  <si>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</si>
  <si>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</si>
  <si>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</si>
  <si>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</si>
  <si>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</si>
  <si>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</si>
  <si>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</si>
  <si>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</si>
  <si>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</si>
  <si>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</si>
  <si>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</si>
  <si>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</si>
  <si>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</si>
  <si>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</si>
  <si>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</si>
  <si>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</si>
  <si>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</si>
  <si>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</si>
  <si>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</si>
  <si>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</si>
  <si>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</si>
  <si>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</si>
  <si>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</si>
  <si>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</si>
  <si>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</si>
  <si>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</si>
  <si>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</si>
  <si>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</si>
  <si>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</si>
  <si>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</si>
  <si>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</si>
  <si>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</si>
  <si>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</si>
  <si>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</si>
  <si>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</si>
  <si>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</si>
  <si>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</si>
  <si>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</si>
  <si>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</si>
  <si>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</si>
  <si>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</si>
  <si>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</si>
  <si>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</si>
  <si>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</si>
  <si>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</si>
  <si>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</si>
  <si>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</si>
  <si>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</si>
  <si>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</si>
  <si>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</si>
  <si>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</si>
  <si>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</si>
  <si>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</si>
  <si>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</si>
  <si>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</si>
  <si>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</si>
  <si>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</si>
  <si>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</si>
  <si>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</si>
  <si>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</si>
  <si>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</si>
  <si>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</si>
  <si>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</si>
  <si>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</si>
  <si>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</si>
  <si>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</si>
  <si>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</si>
  <si>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</si>
  <si>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</si>
  <si>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</si>
  <si>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</si>
  <si>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</si>
  <si>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</si>
  <si>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</si>
  <si>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</si>
  <si>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</si>
  <si>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</si>
  <si>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</si>
  <si>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</si>
  <si>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</si>
  <si>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</si>
  <si>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</si>
  <si>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</si>
  <si>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</si>
  <si>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</si>
  <si>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</si>
  <si>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</si>
  <si>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</si>
  <si>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</si>
  <si>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</si>
  <si>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</si>
  <si>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</si>
  <si>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</si>
  <si>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</si>
  <si>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</si>
  <si>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</si>
  <si>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</si>
  <si>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</si>
  <si>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</si>
  <si>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</si>
  <si>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</si>
  <si>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</si>
  <si>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</si>
  <si>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</si>
  <si>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</si>
  <si>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</si>
  <si>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</si>
  <si>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</si>
  <si>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</si>
  <si>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</si>
  <si>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</si>
  <si>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</si>
  <si>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</si>
  <si>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</si>
  <si>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</si>
  <si>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</si>
  <si>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</si>
  <si>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</si>
  <si>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</si>
  <si>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</si>
  <si>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</si>
  <si>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</si>
  <si>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</si>
  <si>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</si>
  <si>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</si>
  <si>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</si>
  <si>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</si>
  <si>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</si>
  <si>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</si>
  <si>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</si>
  <si>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</si>
  <si>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</si>
  <si>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</si>
  <si>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</si>
  <si>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</si>
  <si>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</si>
  <si>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</si>
  <si>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</si>
  <si>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</si>
  <si>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</si>
  <si>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</si>
  <si>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</si>
  <si>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</si>
  <si>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</si>
  <si>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</si>
  <si>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</si>
  <si>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</si>
  <si>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</si>
  <si>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</si>
  <si>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</si>
  <si>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</si>
  <si>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</si>
  <si>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</si>
  <si>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</si>
  <si>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</si>
  <si>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</si>
  <si>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</si>
  <si>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</si>
  <si>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</si>
  <si>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</si>
  <si>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</si>
  <si>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</si>
  <si>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</si>
  <si>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</si>
  <si>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</si>
  <si>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</si>
  <si>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</si>
  <si>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</si>
  <si>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</si>
  <si>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</si>
  <si>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</si>
  <si>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</si>
  <si>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</si>
  <si>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</si>
  <si>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</si>
  <si>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</si>
  <si>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</si>
  <si>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</si>
  <si>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</si>
  <si>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</si>
  <si>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</si>
  <si>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</si>
  <si>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</si>
  <si>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</si>
  <si>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</si>
  <si>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</si>
  <si>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</si>
  <si>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</si>
  <si>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</si>
  <si>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</si>
  <si>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</si>
  <si>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</si>
  <si>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</si>
  <si>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</si>
  <si>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</si>
  <si>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</si>
  <si>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</si>
  <si>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</si>
  <si>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</si>
  <si>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</si>
  <si>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</si>
  <si>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</si>
  <si>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</si>
  <si>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</si>
  <si>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</si>
  <si>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</si>
  <si>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</si>
  <si>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</si>
  <si>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</si>
  <si>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</si>
  <si>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</si>
  <si>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</si>
  <si>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</si>
  <si>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</si>
  <si>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</si>
  <si>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</si>
  <si>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</si>
  <si>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</si>
  <si>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</si>
  <si>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</si>
  <si>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</si>
  <si>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</si>
  <si>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</si>
  <si>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</si>
  <si>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</si>
  <si>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</si>
  <si>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</si>
  <si>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</si>
  <si>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</si>
  <si>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</si>
  <si>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</si>
  <si>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</si>
  <si>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</si>
  <si>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</si>
  <si>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</si>
  <si>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</si>
  <si>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</si>
  <si>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</si>
  <si>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</si>
  <si>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</si>
  <si>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</si>
  <si>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</si>
  <si>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</si>
  <si>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</si>
  <si>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</si>
  <si>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</si>
  <si>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</si>
  <si>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</si>
  <si>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</si>
  <si>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</si>
  <si>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</si>
  <si>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</si>
  <si>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</si>
  <si>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</si>
  <si>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</si>
  <si>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</si>
  <si>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</si>
  <si>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</si>
  <si>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</si>
  <si>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</si>
  <si>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</si>
  <si>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</si>
  <si>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</si>
  <si>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</si>
  <si>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</si>
  <si>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</si>
  <si>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</si>
  <si>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</si>
  <si>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</si>
  <si>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</si>
  <si>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</si>
  <si>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</si>
  <si>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</si>
  <si>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</si>
  <si>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</si>
  <si>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</si>
  <si>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</si>
  <si>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</si>
  <si>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</si>
  <si>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</si>
  <si>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</si>
  <si>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</si>
  <si>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</si>
  <si>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</si>
  <si>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</si>
  <si>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</si>
  <si>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</si>
  <si>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</si>
  <si>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</si>
  <si>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</si>
  <si>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</si>
  <si>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</si>
  <si>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</si>
  <si>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</si>
  <si>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</si>
  <si>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</si>
  <si>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</si>
  <si>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</si>
  <si>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</si>
  <si>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</si>
  <si>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</si>
  <si>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</si>
  <si>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</si>
  <si>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</si>
  <si>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</si>
  <si>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</si>
  <si>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</si>
  <si>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</si>
  <si>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</si>
  <si>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</si>
  <si>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</si>
  <si>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</si>
  <si>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</si>
  <si>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</si>
  <si>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</si>
  <si>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</si>
  <si>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</si>
  <si>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</si>
  <si>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</si>
  <si>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</si>
  <si>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</si>
  <si>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</si>
  <si>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</si>
  <si>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</si>
  <si>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</si>
  <si>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</si>
  <si>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</si>
  <si>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</si>
  <si>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</si>
  <si>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</si>
  <si>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</si>
  <si>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</si>
  <si>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</si>
  <si>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</si>
  <si>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</si>
  <si>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</si>
  <si>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</si>
  <si>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</si>
  <si>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</si>
  <si>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</si>
  <si>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</si>
  <si>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</si>
  <si>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</si>
  <si>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</si>
  <si>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</si>
  <si>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</si>
  <si>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</si>
  <si>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</si>
  <si>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</si>
  <si>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</si>
  <si>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</si>
  <si>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</si>
  <si>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</si>
  <si>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</si>
  <si>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</si>
  <si>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</si>
  <si>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</si>
  <si>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</si>
  <si>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</si>
  <si>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</si>
  <si>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</si>
  <si>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</si>
  <si>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</si>
  <si>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</si>
  <si>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</si>
  <si>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</si>
  <si>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</si>
  <si>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</si>
  <si>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</si>
  <si>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</si>
  <si>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</si>
  <si>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</si>
  <si>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</si>
  <si>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</si>
  <si>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</si>
  <si>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</si>
  <si>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</si>
  <si>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</si>
  <si>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</si>
  <si>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</si>
  <si>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</si>
  <si>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</si>
  <si>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</si>
  <si>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</si>
  <si>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</si>
  <si>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</si>
  <si>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</si>
  <si>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</si>
  <si>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</si>
  <si>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</si>
  <si>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</si>
  <si>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</si>
  <si>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</si>
  <si>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</si>
  <si>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</si>
  <si>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</si>
  <si>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</si>
  <si>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</si>
  <si>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</si>
  <si>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</si>
  <si>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</si>
  <si>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</si>
  <si>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</si>
  <si>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</si>
  <si>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</si>
  <si>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</si>
  <si>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</si>
  <si>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</si>
  <si>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</si>
  <si>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</si>
  <si>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</si>
  <si>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</si>
  <si>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</si>
  <si>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</si>
  <si>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</si>
  <si>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</si>
  <si>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</si>
  <si>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</si>
  <si>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</si>
  <si>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</si>
  <si>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</si>
  <si>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</si>
  <si>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</si>
  <si>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</si>
  <si>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</si>
  <si>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</si>
  <si>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</si>
  <si>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</si>
  <si>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</si>
  <si>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</si>
  <si>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</si>
  <si>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</si>
  <si>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</si>
  <si>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</si>
  <si>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</si>
  <si>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</si>
  <si>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</si>
  <si>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</si>
  <si>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</si>
  <si>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</si>
  <si>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</si>
  <si>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</si>
  <si>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</si>
  <si>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</si>
  <si>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</si>
  <si>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</si>
  <si>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</si>
  <si>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</si>
  <si>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</si>
  <si>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</si>
  <si>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</si>
  <si>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</si>
  <si>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</si>
  <si>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</si>
  <si>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</si>
  <si>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</si>
  <si>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</si>
  <si>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</si>
  <si>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</si>
  <si>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</si>
  <si>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</si>
  <si>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</si>
  <si>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</si>
  <si>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</si>
  <si>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</si>
  <si>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</si>
  <si>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</si>
  <si>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</si>
  <si>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</si>
  <si>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</si>
  <si>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</si>
  <si>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</si>
  <si>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</si>
  <si>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</si>
  <si>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</si>
  <si>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</si>
  <si>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</si>
  <si>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</si>
  <si>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</si>
  <si>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</si>
  <si>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</si>
  <si>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</si>
  <si>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</si>
  <si>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</si>
  <si>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</si>
  <si>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</si>
  <si>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</si>
  <si>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</si>
  <si>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</si>
  <si>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</si>
  <si>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</si>
  <si>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</si>
  <si>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</si>
  <si>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</si>
  <si>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</si>
  <si>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</si>
  <si>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</si>
  <si>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</si>
  <si>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</si>
  <si>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</si>
  <si>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</si>
  <si>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</si>
  <si>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</si>
  <si>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</si>
  <si>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</si>
  <si>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</si>
  <si>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</si>
  <si>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</si>
  <si>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</si>
  <si>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</si>
  <si>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</si>
  <si>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</si>
  <si>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</si>
  <si>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</si>
  <si>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</si>
  <si>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</si>
  <si>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</si>
  <si>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</si>
  <si>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</si>
  <si>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</si>
  <si>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</si>
  <si>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</si>
  <si>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</si>
  <si>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</si>
  <si>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</si>
  <si>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</si>
  <si>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</si>
  <si>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</si>
  <si>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</si>
  <si>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</si>
  <si>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</si>
  <si>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</si>
  <si>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</si>
  <si>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</si>
  <si>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</si>
  <si>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</si>
  <si>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</si>
  <si>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</si>
  <si>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</si>
  <si>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</si>
  <si>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</si>
  <si>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</si>
  <si>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</si>
  <si>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</si>
  <si>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</si>
  <si>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</si>
  <si>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</si>
  <si>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</si>
  <si>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</si>
  <si>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</si>
  <si>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</si>
  <si>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</si>
  <si>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</si>
  <si>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</si>
  <si>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</si>
  <si>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</si>
  <si>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</si>
  <si>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</si>
  <si>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</si>
  <si>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</si>
  <si>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</si>
  <si>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</si>
  <si>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</si>
  <si>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</si>
  <si>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</si>
  <si>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</si>
  <si>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</si>
  <si>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</si>
  <si>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</si>
  <si>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</si>
  <si>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</si>
  <si>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</si>
  <si>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</si>
  <si>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</si>
  <si>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</si>
  <si>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</si>
  <si>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</si>
  <si>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</si>
  <si>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</si>
  <si>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</si>
  <si>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</si>
  <si>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</si>
  <si>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</si>
  <si>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</si>
  <si>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</si>
  <si>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</si>
  <si>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</si>
  <si>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</si>
  <si>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</si>
  <si>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</si>
  <si>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</si>
  <si>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</si>
  <si>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</si>
  <si>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</si>
  <si>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</si>
  <si>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</si>
  <si>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</si>
  <si>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</si>
  <si>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</si>
  <si>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</si>
  <si>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</si>
  <si>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</si>
  <si>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</si>
  <si>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</si>
  <si>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</si>
  <si>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</si>
  <si>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</si>
  <si>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</si>
  <si>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</si>
  <si>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</si>
  <si>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</si>
  <si>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</si>
  <si>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</si>
  <si>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</si>
  <si>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</si>
  <si>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</si>
  <si>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</si>
  <si>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</si>
  <si>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</si>
  <si>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</si>
  <si>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</si>
  <si>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</si>
  <si>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</si>
  <si>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</si>
  <si>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</si>
  <si>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</si>
  <si>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</si>
  <si>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</si>
  <si>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</si>
  <si>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</si>
  <si>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</si>
  <si>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</si>
  <si>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</si>
  <si>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</si>
  <si>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</si>
  <si>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</si>
  <si>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</si>
  <si>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</si>
  <si>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</si>
  <si>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</si>
  <si>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</si>
  <si>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</si>
  <si>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</si>
  <si>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</si>
  <si>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</si>
  <si>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</si>
  <si>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</si>
  <si>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</si>
  <si>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</si>
  <si>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</si>
  <si>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</si>
  <si>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</si>
  <si>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</si>
  <si>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</si>
  <si>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</si>
  <si>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</si>
  <si>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</si>
  <si>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</si>
  <si>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</si>
  <si>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</si>
  <si>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</si>
  <si>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</si>
  <si>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</si>
  <si>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</si>
  <si>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</si>
  <si>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</si>
  <si>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</si>
  <si>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</si>
  <si>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</si>
  <si>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</si>
  <si>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</si>
  <si>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</si>
  <si>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</si>
  <si>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</si>
  <si>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</si>
  <si>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</si>
  <si>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</si>
  <si>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</si>
  <si>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</si>
  <si>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</si>
  <si>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</si>
  <si>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</si>
  <si>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</si>
  <si>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</si>
  <si>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</si>
  <si>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</si>
  <si>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</si>
  <si>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</si>
  <si>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</si>
  <si>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</si>
  <si>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</si>
  <si>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</si>
  <si>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</si>
  <si>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</si>
  <si>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</si>
  <si>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</si>
  <si>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</si>
  <si>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</si>
  <si>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</si>
  <si>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</si>
  <si>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</si>
  <si>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</si>
  <si>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</si>
  <si>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</si>
  <si>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</si>
  <si>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</si>
  <si>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</si>
  <si>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</si>
  <si>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</si>
  <si>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</si>
  <si>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</si>
  <si>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</si>
  <si>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</si>
  <si>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</si>
  <si>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</si>
  <si>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</si>
  <si>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</si>
  <si>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</si>
  <si>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</si>
  <si>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</si>
  <si>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</si>
  <si>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</si>
  <si>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</si>
  <si>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</si>
  <si>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</si>
  <si>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</si>
  <si>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</si>
  <si>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</si>
  <si>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</si>
  <si>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</si>
  <si>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</si>
  <si>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</si>
  <si>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</si>
  <si>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</si>
  <si>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</si>
  <si>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</si>
  <si>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</si>
  <si>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</si>
  <si>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</si>
  <si>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</si>
  <si>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</si>
  <si>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</si>
  <si>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</si>
  <si>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</si>
  <si>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</si>
  <si>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</si>
  <si>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</si>
  <si>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</si>
  <si>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</si>
  <si>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</si>
  <si>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</si>
  <si>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</si>
  <si>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</si>
  <si>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</si>
  <si>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</si>
  <si>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</si>
  <si>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</si>
  <si>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</si>
  <si>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</si>
  <si>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</si>
  <si>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</si>
  <si>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</si>
  <si>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</si>
  <si>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</si>
  <si>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</si>
  <si>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</si>
  <si>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</si>
  <si>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</si>
  <si>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</si>
  <si>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</si>
  <si>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</si>
  <si>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</si>
  <si>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</si>
  <si>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</si>
  <si>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</si>
  <si>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</si>
  <si>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</si>
  <si>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</si>
  <si>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</si>
  <si>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</si>
  <si>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</si>
  <si>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</si>
  <si>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</si>
  <si>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</si>
  <si>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</si>
  <si>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</si>
  <si>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</si>
  <si>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</si>
  <si>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</si>
  <si>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</si>
  <si>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</si>
  <si>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</si>
  <si>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</si>
  <si>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</si>
  <si>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</si>
  <si>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</si>
  <si>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</si>
  <si>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</si>
  <si>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</si>
  <si>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</si>
  <si>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</si>
  <si>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</si>
  <si>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</si>
  <si>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</si>
  <si>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</si>
  <si>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</si>
  <si>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</si>
  <si>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</si>
  <si>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</si>
  <si>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</si>
  <si>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</si>
  <si>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</si>
  <si>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</si>
  <si>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</si>
  <si>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</si>
  <si>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</si>
  <si>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</si>
  <si>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</si>
  <si>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</si>
  <si>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</si>
  <si>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</si>
  <si>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</si>
  <si>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</si>
  <si>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</si>
  <si>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</si>
  <si>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</si>
  <si>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</si>
  <si>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</si>
  <si>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</si>
  <si>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</si>
  <si>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</si>
  <si>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</si>
  <si>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</si>
  <si>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</si>
  <si>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</si>
  <si>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</si>
  <si>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</si>
  <si>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</si>
  <si>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</si>
  <si>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</si>
  <si>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</si>
  <si>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</si>
  <si>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</si>
  <si>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</si>
  <si>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</si>
  <si>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</si>
  <si>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</si>
  <si>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</si>
  <si>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</si>
  <si>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</si>
  <si>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</si>
  <si>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</si>
  <si>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</si>
  <si>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</si>
  <si>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</si>
  <si>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</si>
  <si>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</si>
  <si>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</si>
  <si>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</si>
  <si>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</si>
  <si>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</si>
  <si>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</si>
  <si>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</si>
  <si>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</si>
  <si>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</si>
  <si>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</si>
  <si>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</si>
  <si>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</si>
  <si>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</si>
  <si>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</si>
  <si>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</si>
  <si>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</si>
  <si>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</si>
  <si>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</si>
  <si>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</si>
  <si>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</si>
  <si>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</si>
  <si>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</si>
  <si>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</si>
  <si>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</si>
  <si>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</si>
  <si>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</si>
  <si>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</si>
  <si>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</si>
  <si>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</si>
  <si>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</si>
  <si>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</si>
  <si>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</si>
  <si>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</si>
  <si>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</si>
  <si>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</si>
  <si>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</si>
  <si>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</si>
  <si>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</si>
  <si>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</si>
  <si>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</si>
  <si>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</si>
  <si>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</si>
  <si>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</si>
  <si>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</si>
  <si>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</si>
  <si>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</si>
  <si>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</si>
  <si>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</si>
  <si>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</si>
  <si>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</si>
  <si>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</si>
  <si>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</si>
  <si>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</si>
  <si>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</si>
  <si>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</si>
  <si>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</si>
  <si>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</si>
  <si>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</si>
  <si>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</si>
  <si>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</si>
  <si>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</si>
  <si>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</si>
  <si>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</si>
  <si>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</si>
  <si>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</si>
  <si>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</si>
  <si>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</si>
  <si>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</si>
  <si>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</si>
  <si>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</si>
  <si>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</si>
  <si>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</si>
  <si>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</si>
  <si>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</si>
  <si>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</si>
  <si>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</si>
  <si>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</si>
  <si>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</si>
  <si>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</si>
  <si>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</si>
  <si>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</si>
  <si>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</si>
  <si>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</si>
  <si>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</si>
  <si>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</si>
  <si>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</si>
  <si>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</si>
  <si>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</si>
  <si>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</si>
  <si>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</si>
  <si>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</si>
  <si>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</si>
  <si>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</si>
  <si>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</si>
  <si>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</si>
  <si>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</si>
  <si>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</si>
  <si>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</si>
  <si>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</si>
  <si>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</si>
  <si>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</si>
  <si>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</si>
  <si>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</si>
  <si>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</si>
  <si>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</si>
  <si>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</si>
  <si>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</si>
  <si>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</si>
  <si>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</si>
  <si>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</si>
  <si>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</si>
  <si>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</si>
  <si>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</si>
  <si>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</si>
  <si>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</si>
  <si>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</si>
  <si>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</si>
  <si>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</si>
  <si>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</si>
  <si>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</si>
  <si>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</si>
  <si>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</si>
  <si>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</si>
  <si>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</si>
  <si>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</si>
  <si>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</si>
  <si>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</si>
  <si>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</si>
  <si>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</si>
  <si>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</si>
  <si>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</si>
  <si>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</si>
  <si>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</si>
  <si>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</si>
  <si>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</si>
  <si>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</si>
  <si>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</si>
  <si>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</si>
  <si>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</si>
  <si>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</si>
  <si>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</si>
  <si>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</si>
  <si>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</si>
  <si>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</si>
  <si>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</si>
  <si>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</si>
  <si>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</si>
  <si>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</si>
  <si>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</si>
  <si>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</si>
  <si>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</si>
  <si>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</si>
  <si>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</si>
  <si>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</si>
  <si>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</si>
  <si>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</si>
  <si>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</si>
  <si>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</si>
  <si>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</si>
  <si>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</si>
  <si>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</si>
  <si>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</si>
  <si>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</si>
  <si>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</si>
  <si>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</si>
  <si>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</si>
  <si>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</si>
  <si>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</si>
  <si>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</si>
  <si>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</si>
  <si>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</si>
  <si>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</si>
  <si>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</si>
  <si>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</si>
  <si>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</si>
  <si>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</si>
  <si>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</si>
  <si>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</si>
  <si>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</si>
  <si>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</si>
  <si>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</si>
  <si>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</si>
  <si>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</si>
  <si>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</si>
  <si>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</si>
  <si>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</si>
  <si>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</si>
  <si>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</si>
  <si>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</si>
  <si>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</si>
  <si>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</si>
  <si>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</si>
  <si>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</si>
  <si>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</si>
  <si>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</si>
  <si>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</si>
  <si>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</si>
  <si>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</si>
  <si>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</si>
  <si>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</si>
  <si>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</si>
  <si>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</si>
  <si>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</si>
  <si>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</si>
  <si>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</si>
  <si>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</si>
  <si>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</si>
  <si>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</si>
  <si>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</si>
  <si>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</si>
  <si>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</si>
  <si>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</si>
  <si>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</si>
  <si>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</si>
  <si>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</si>
  <si>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</si>
  <si>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</si>
  <si>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</si>
  <si>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</si>
  <si>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</si>
  <si>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</si>
  <si>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</si>
  <si>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</si>
  <si>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</si>
  <si>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</si>
  <si>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</si>
  <si>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</si>
  <si>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</si>
  <si>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</si>
  <si>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</si>
  <si>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</si>
  <si>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</si>
  <si>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</si>
  <si>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</si>
  <si>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</si>
  <si>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</si>
  <si>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</si>
  <si>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</si>
  <si>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</si>
  <si>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</si>
  <si>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</si>
  <si>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</si>
  <si>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</si>
  <si>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</si>
  <si>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</si>
  <si>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</si>
  <si>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</si>
  <si>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</si>
  <si>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</si>
  <si>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</si>
  <si>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</si>
  <si>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</si>
  <si>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</si>
  <si>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</si>
  <si>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</si>
  <si>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</si>
  <si>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</si>
  <si>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</si>
  <si>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</si>
  <si>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</si>
  <si>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</si>
  <si>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</si>
  <si>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</si>
  <si>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</si>
  <si>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</si>
  <si>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</si>
  <si>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</si>
  <si>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</si>
  <si>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</si>
  <si>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</si>
  <si>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</si>
  <si>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</si>
  <si>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</si>
  <si>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</si>
  <si>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</si>
  <si>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</si>
  <si>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</si>
  <si>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</si>
  <si>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</si>
  <si>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</si>
  <si>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</si>
  <si>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</si>
  <si>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</si>
  <si>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</si>
  <si>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</si>
  <si>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</si>
  <si>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</si>
  <si>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</si>
  <si>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</si>
  <si>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</si>
  <si>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</si>
  <si>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</si>
  <si>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</si>
  <si>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</si>
  <si>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</si>
  <si>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</si>
  <si>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</si>
  <si>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</si>
  <si>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</si>
  <si>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</si>
  <si>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</si>
  <si>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</si>
  <si>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</si>
  <si>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</si>
  <si>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</si>
  <si>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</si>
  <si>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</si>
  <si>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</si>
  <si>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</si>
  <si>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</si>
  <si>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</si>
  <si>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</si>
  <si>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</si>
  <si>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</si>
  <si>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</si>
  <si>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</si>
  <si>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</si>
  <si>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</si>
  <si>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</si>
  <si>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</si>
  <si>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</si>
  <si>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</si>
  <si>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</si>
  <si>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</si>
  <si>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</si>
  <si>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</si>
  <si>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</si>
  <si>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</si>
  <si>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</si>
  <si>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</si>
  <si>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</si>
  <si>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</si>
  <si>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</si>
  <si>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</si>
  <si>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</si>
  <si>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</si>
  <si>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</si>
  <si>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</si>
  <si>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</si>
  <si>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</si>
  <si>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</si>
  <si>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</si>
  <si>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</si>
  <si>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</si>
  <si>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</si>
  <si>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</si>
  <si>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</si>
  <si>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</si>
  <si>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</si>
  <si>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</si>
  <si>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</si>
  <si>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</si>
  <si>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</si>
  <si>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</si>
  <si>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</si>
  <si>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</si>
  <si>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</si>
  <si>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</si>
  <si>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</si>
  <si>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</si>
  <si>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</si>
  <si>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</si>
  <si>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</si>
  <si>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</si>
  <si>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</si>
  <si>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</si>
  <si>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</si>
  <si>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</si>
  <si>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</si>
  <si>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</si>
  <si>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</si>
  <si>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</si>
  <si>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</si>
  <si>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</si>
  <si>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</si>
  <si>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</si>
  <si>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</si>
  <si>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</si>
  <si>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</si>
  <si>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</si>
  <si>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</si>
  <si>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</si>
  <si>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</si>
  <si>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</si>
  <si>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</si>
  <si>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</si>
  <si>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</si>
  <si>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</si>
  <si>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</si>
  <si>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</si>
  <si>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</si>
  <si>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</si>
  <si>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</si>
  <si>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</si>
  <si>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</si>
  <si>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</si>
  <si>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</si>
  <si>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</si>
  <si>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</si>
  <si>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</si>
  <si>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</si>
  <si>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</si>
  <si>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</si>
  <si>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</si>
  <si>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</si>
  <si>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</si>
  <si>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</si>
  <si>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</si>
  <si>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</si>
  <si>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</si>
  <si>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</si>
  <si>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</si>
  <si>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</si>
  <si>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</si>
  <si>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</si>
  <si>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</si>
  <si>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</si>
  <si>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</si>
  <si>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</si>
  <si>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</si>
  <si>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</si>
  <si>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</si>
  <si>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</si>
  <si>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</si>
  <si>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</si>
  <si>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</si>
  <si>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</si>
  <si>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</si>
  <si>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</si>
  <si>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</si>
  <si>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</si>
  <si>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</si>
  <si>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</si>
  <si>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</si>
  <si>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</si>
  <si>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</si>
  <si>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</si>
  <si>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</si>
  <si>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</si>
  <si>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</si>
  <si>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</si>
  <si>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</si>
  <si>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</si>
  <si>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</si>
  <si>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</si>
  <si>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</si>
  <si>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</si>
  <si>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</si>
  <si>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</si>
  <si>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</si>
  <si>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</si>
  <si>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</si>
  <si>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</si>
  <si>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</si>
  <si>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</si>
  <si>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</si>
  <si>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</si>
  <si>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</si>
  <si>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</si>
  <si>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</si>
  <si>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</si>
  <si>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</si>
  <si>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</si>
  <si>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</si>
  <si>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</si>
  <si>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</si>
  <si>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</si>
  <si>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</si>
  <si>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</si>
  <si>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</si>
  <si>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</si>
  <si>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</si>
  <si>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</si>
  <si>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</si>
  <si>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</si>
  <si>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</si>
  <si>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</si>
  <si>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</si>
  <si>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</si>
  <si>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</si>
  <si>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</si>
  <si>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</si>
  <si>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</si>
  <si>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</si>
  <si>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</si>
  <si>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</si>
  <si>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</si>
  <si>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</si>
  <si>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</si>
  <si>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</si>
  <si>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</si>
  <si>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</si>
  <si>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</si>
  <si>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</si>
  <si>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</si>
  <si>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</si>
  <si>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</si>
  <si>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</si>
  <si>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</si>
  <si>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</si>
  <si>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</si>
  <si>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</si>
  <si>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</si>
  <si>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</si>
  <si>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</si>
  <si>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</si>
  <si>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</si>
  <si>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</si>
  <si>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</si>
  <si>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</si>
  <si>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</si>
  <si>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</si>
  <si>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</si>
  <si>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</si>
  <si>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</si>
  <si>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</si>
  <si>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</si>
  <si>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</si>
  <si>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</si>
  <si>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</si>
  <si>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</si>
  <si>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</si>
  <si>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</si>
  <si>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</si>
  <si>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</si>
  <si>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</si>
  <si>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</si>
  <si>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</si>
  <si>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</si>
  <si>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</si>
  <si>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</si>
  <si>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</si>
  <si>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</si>
  <si>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</si>
  <si>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</si>
  <si>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</si>
  <si>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</si>
  <si>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</si>
  <si>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</si>
  <si>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</si>
  <si>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</si>
  <si>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</si>
  <si>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</si>
  <si>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</si>
  <si>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</si>
  <si>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</si>
  <si>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</si>
  <si>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</si>
  <si>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</si>
  <si>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</si>
  <si>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</si>
  <si>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</si>
  <si>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</si>
  <si>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</si>
  <si>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</si>
  <si>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</si>
  <si>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</si>
  <si>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</si>
  <si>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</si>
  <si>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</si>
  <si>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</si>
  <si>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</si>
  <si>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</si>
  <si>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</si>
  <si>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</si>
  <si>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</si>
  <si>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</si>
  <si>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</si>
  <si>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</si>
  <si>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</si>
  <si>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</si>
  <si>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</si>
  <si>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</si>
  <si>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</si>
  <si>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</si>
  <si>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</si>
  <si>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</si>
  <si>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</si>
  <si>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</si>
  <si>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</si>
  <si>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</si>
  <si>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</si>
  <si>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</si>
  <si>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</si>
  <si>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</si>
  <si>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</si>
  <si>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</si>
  <si>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</si>
  <si>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</si>
  <si>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</si>
  <si>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</si>
  <si>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</si>
  <si>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</si>
  <si>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</si>
  <si>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</si>
  <si>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</si>
  <si>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</si>
  <si>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</si>
  <si>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</si>
  <si>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</si>
  <si>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</si>
  <si>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</si>
  <si>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</si>
  <si>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</si>
  <si>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</si>
  <si>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</si>
  <si>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</si>
  <si>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</si>
  <si>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</si>
  <si>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</si>
  <si>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</si>
  <si>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</si>
  <si>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</si>
  <si>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</si>
  <si>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</si>
  <si>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</si>
  <si>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</si>
  <si>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</si>
  <si>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</si>
  <si>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</si>
  <si>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</si>
  <si>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</si>
  <si>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</si>
  <si>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</si>
  <si>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</si>
  <si>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</si>
  <si>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</si>
  <si>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</si>
  <si>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</si>
  <si>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</si>
  <si>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</si>
  <si>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</si>
  <si>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</si>
  <si>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</si>
  <si>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</si>
  <si>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</si>
  <si>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</si>
  <si>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</si>
  <si>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</si>
  <si>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</si>
  <si>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</si>
  <si>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</si>
  <si>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</si>
  <si>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</si>
  <si>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</si>
  <si>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</si>
  <si>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</si>
  <si>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</si>
  <si>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</si>
  <si>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</si>
  <si>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</si>
  <si>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</si>
  <si>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</si>
  <si>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</si>
  <si>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</si>
  <si>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</si>
  <si>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</si>
  <si>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</si>
  <si>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</si>
  <si>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</si>
  <si>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</si>
  <si>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</si>
  <si>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</si>
  <si>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</si>
  <si>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</si>
  <si>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</si>
  <si>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</si>
  <si>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</si>
  <si>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</si>
  <si>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</si>
  <si>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</si>
  <si>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</si>
  <si>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</si>
  <si>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</si>
  <si>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</si>
  <si>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</si>
  <si>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</si>
  <si>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</si>
  <si>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</si>
  <si>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</si>
  <si>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</si>
  <si>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</si>
  <si>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</si>
  <si>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</si>
  <si>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</si>
  <si>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</si>
  <si>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</si>
  <si>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</si>
  <si>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</si>
  <si>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</si>
  <si>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</si>
  <si>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</si>
  <si>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</si>
  <si>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</si>
  <si>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</si>
  <si>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</si>
  <si>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</si>
  <si>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</si>
  <si>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</si>
  <si>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</si>
  <si>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</si>
  <si>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</si>
  <si>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</si>
  <si>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</si>
  <si>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</si>
  <si>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</si>
  <si>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</si>
  <si>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</si>
  <si>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</si>
  <si>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</si>
  <si>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</si>
  <si>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</si>
  <si>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</si>
  <si>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</si>
  <si>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</si>
  <si>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</si>
  <si>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</si>
  <si>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</si>
  <si>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</si>
  <si>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</si>
  <si>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</si>
  <si>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</si>
  <si>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</si>
  <si>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</si>
  <si>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</si>
  <si>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</si>
  <si>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</si>
  <si>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</si>
  <si>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</si>
  <si>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</si>
  <si>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</si>
  <si>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</si>
  <si>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</si>
  <si>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</si>
  <si>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</si>
  <si>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</si>
  <si>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</si>
  <si>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</si>
  <si>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</si>
  <si>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</si>
  <si>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</si>
  <si>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</si>
  <si>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</si>
  <si>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</si>
  <si>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</si>
  <si>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</si>
  <si>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</si>
  <si>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</si>
  <si>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</si>
  <si>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</si>
  <si>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</si>
  <si>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</si>
  <si>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</si>
  <si>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</si>
  <si>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</si>
  <si>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</si>
  <si>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</si>
  <si>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</si>
  <si>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</si>
  <si>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</si>
  <si>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</si>
  <si>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</si>
  <si>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</si>
  <si>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</si>
  <si>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</si>
  <si>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</si>
  <si>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</si>
  <si>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</si>
  <si>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</si>
  <si>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</si>
  <si>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</si>
  <si>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</si>
  <si>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</si>
  <si>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</si>
  <si>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</si>
  <si>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</si>
  <si>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</si>
  <si>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</si>
  <si>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</si>
  <si>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</si>
  <si>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</si>
  <si>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</si>
  <si>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</si>
  <si>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</si>
  <si>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</si>
  <si>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</si>
  <si>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</si>
  <si>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</si>
  <si>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</si>
  <si>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</si>
  <si>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</si>
  <si>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</si>
  <si>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</si>
  <si>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</si>
  <si>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</si>
  <si>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</si>
  <si>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</si>
  <si>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</si>
  <si>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</si>
  <si>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</si>
  <si>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</si>
  <si>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</si>
  <si>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</si>
  <si>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</si>
  <si>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</si>
  <si>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</si>
  <si>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</si>
  <si>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</si>
  <si>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</si>
  <si>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</si>
  <si>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</si>
  <si>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</si>
  <si>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</si>
  <si>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</si>
  <si>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</si>
  <si>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</si>
  <si>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</si>
  <si>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</si>
  <si>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</si>
  <si>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</si>
  <si>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</si>
  <si>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</si>
  <si>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</si>
  <si>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</si>
  <si>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</si>
  <si>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</si>
  <si>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</si>
  <si>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</si>
  <si>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</si>
  <si>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</si>
  <si>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</si>
  <si>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</si>
  <si>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</si>
  <si>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</si>
  <si>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</si>
  <si>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</si>
  <si>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</si>
  <si>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</si>
  <si>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</si>
  <si>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</si>
  <si>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</si>
  <si>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</si>
  <si>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</si>
  <si>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</si>
  <si>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</si>
  <si>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</si>
  <si>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</si>
  <si>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</si>
  <si>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</si>
  <si>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</si>
  <si>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</si>
  <si>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</si>
  <si>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</si>
  <si>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</si>
  <si>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</si>
  <si>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</si>
  <si>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</si>
  <si>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</si>
  <si>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</si>
  <si>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</si>
  <si>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</si>
  <si>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</si>
  <si>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</si>
  <si>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</si>
  <si>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</si>
  <si>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</si>
  <si>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</si>
  <si>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</si>
  <si>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</si>
  <si>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</si>
  <si>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</si>
  <si>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</si>
  <si>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</si>
  <si>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</si>
  <si>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</si>
  <si>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</si>
  <si>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</si>
  <si>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</si>
  <si>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</si>
  <si>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</si>
  <si>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</si>
  <si>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</si>
  <si>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</si>
  <si>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</si>
  <si>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</si>
  <si>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</si>
  <si>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</si>
  <si>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</si>
  <si>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</si>
  <si>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</si>
  <si>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</si>
  <si>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</si>
  <si>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</si>
  <si>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</si>
  <si>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</si>
  <si>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</si>
  <si>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</si>
  <si>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</si>
  <si>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</si>
  <si>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</si>
  <si>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</si>
  <si>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</si>
  <si>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</si>
  <si>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</si>
  <si>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</si>
  <si>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</si>
  <si>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</si>
  <si>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</si>
  <si>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</si>
  <si>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</si>
  <si>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</si>
  <si>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</si>
  <si>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</si>
  <si>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</si>
  <si>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</si>
  <si>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</si>
  <si>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</si>
  <si>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</si>
  <si>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</si>
  <si>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</si>
  <si>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</si>
  <si>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</si>
  <si>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</si>
  <si>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</si>
  <si>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</si>
  <si>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</si>
  <si>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</si>
  <si>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</si>
  <si>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</si>
  <si>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</si>
  <si>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</si>
  <si>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</si>
  <si>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</si>
  <si>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</si>
  <si>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</si>
  <si>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</si>
  <si>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</si>
  <si>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</si>
  <si>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</si>
  <si>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</si>
  <si>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</si>
  <si>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</si>
  <si>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</si>
  <si>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</si>
  <si>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</si>
  <si>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</si>
  <si>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</si>
  <si>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</si>
  <si>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</si>
  <si>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</si>
  <si>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</si>
  <si>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</si>
  <si>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</si>
  <si>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</si>
  <si>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</si>
  <si>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</si>
  <si>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</si>
  <si>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</si>
  <si>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</si>
  <si>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</si>
  <si>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</si>
  <si>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</si>
  <si>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</si>
  <si>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</si>
  <si>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</si>
  <si>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</si>
  <si>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</si>
  <si>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</si>
  <si>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</si>
  <si>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</si>
  <si>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</si>
  <si>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</si>
  <si>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</si>
  <si>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</si>
  <si>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</si>
  <si>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</si>
  <si>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</si>
  <si>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</si>
  <si>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</si>
  <si>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</si>
  <si>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</si>
  <si>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</si>
  <si>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</si>
  <si>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</si>
  <si>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</si>
  <si>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</si>
  <si>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</si>
  <si>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</si>
  <si>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</si>
  <si>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</si>
  <si>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</si>
  <si>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</si>
  <si>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</si>
  <si>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</si>
  <si>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</si>
  <si>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</si>
  <si>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</si>
  <si>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</si>
  <si>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</si>
  <si>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</si>
  <si>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</si>
  <si>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</si>
  <si>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</si>
  <si>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</si>
  <si>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</si>
  <si>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</si>
  <si>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</si>
  <si>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</si>
  <si>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</si>
  <si>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</si>
  <si>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</si>
  <si>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</si>
  <si>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</si>
  <si>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</si>
  <si>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</si>
  <si>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</si>
  <si>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</si>
  <si>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</si>
  <si>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</si>
  <si>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</si>
  <si>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</si>
  <si>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</si>
  <si>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</si>
  <si>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</si>
  <si>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</si>
  <si>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</si>
  <si>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</si>
  <si>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</si>
  <si>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</si>
  <si>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</si>
  <si>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</si>
  <si>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</si>
  <si>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</si>
  <si>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</si>
  <si>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</si>
  <si>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</si>
  <si>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</si>
  <si>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</si>
  <si>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</si>
  <si>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</si>
  <si>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</si>
  <si>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</si>
  <si>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</si>
  <si>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</si>
  <si>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</si>
  <si>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</si>
  <si>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</si>
  <si>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</si>
  <si>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</si>
  <si>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</si>
  <si>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</si>
  <si>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</si>
  <si>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</si>
  <si>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</si>
  <si>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</si>
  <si>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</si>
  <si>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</si>
  <si>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</si>
  <si>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</si>
  <si>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</si>
  <si>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</si>
  <si>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</si>
  <si>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</si>
  <si>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</si>
  <si>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</si>
  <si>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</si>
  <si>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</si>
  <si>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</si>
  <si>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</si>
  <si>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</si>
  <si>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</si>
  <si>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</si>
  <si>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</si>
  <si>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</si>
  <si>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</si>
  <si>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</si>
  <si>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</si>
  <si>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</si>
  <si>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</si>
  <si>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</si>
  <si>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</si>
  <si>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</si>
  <si>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</si>
  <si>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</si>
  <si>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</si>
  <si>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</si>
  <si>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</si>
  <si>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</si>
  <si>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</si>
  <si>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</si>
  <si>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</si>
  <si>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</si>
  <si>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</si>
  <si>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</si>
  <si>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</si>
  <si>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</si>
  <si>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</si>
  <si>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</si>
  <si>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</si>
  <si>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</si>
  <si>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</si>
  <si>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</si>
  <si>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</si>
  <si>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</si>
  <si>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</si>
  <si>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</si>
  <si>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</si>
  <si>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</si>
  <si>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</si>
  <si>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</si>
  <si>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</si>
  <si>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</si>
  <si>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</si>
  <si>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</si>
  <si>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</si>
  <si>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</si>
  <si>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</si>
  <si>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</si>
  <si>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</si>
  <si>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</si>
  <si>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</si>
  <si>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</si>
  <si>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</si>
  <si>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</si>
  <si>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</si>
  <si>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</si>
  <si>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</si>
  <si>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</si>
  <si>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</si>
  <si>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</si>
  <si>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</si>
  <si>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</si>
  <si>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</si>
  <si>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</si>
  <si>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</si>
  <si>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</si>
  <si>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</si>
  <si>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</si>
  <si>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</si>
  <si>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</si>
  <si>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</si>
  <si>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</si>
  <si>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</si>
  <si>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</si>
  <si>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</si>
  <si>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</si>
  <si>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</si>
  <si>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</si>
  <si>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</si>
  <si>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</si>
  <si>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</si>
  <si>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</si>
  <si>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</si>
  <si>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</si>
  <si>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</si>
  <si>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</si>
  <si>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</si>
  <si>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</si>
  <si>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</si>
  <si>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</si>
  <si>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</si>
  <si>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</si>
  <si>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</si>
  <si>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</si>
  <si>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</si>
  <si>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</si>
  <si>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</si>
  <si>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</si>
  <si>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</si>
  <si>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</si>
  <si>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</si>
  <si>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</si>
  <si>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</si>
  <si>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</si>
  <si>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</si>
  <si>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</si>
  <si>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</si>
  <si>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</si>
  <si>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</si>
  <si>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</si>
  <si>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</si>
  <si>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</si>
  <si>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</si>
  <si>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</si>
  <si>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</si>
  <si>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</si>
  <si>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</si>
  <si>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</si>
  <si>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</si>
  <si>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</si>
  <si>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</si>
  <si>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</si>
  <si>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</si>
  <si>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</si>
  <si>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</si>
  <si>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</si>
  <si>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</si>
  <si>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</si>
  <si>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</si>
  <si>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</si>
  <si>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</si>
  <si>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</si>
  <si>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</si>
  <si>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</si>
  <si>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</si>
  <si>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</si>
  <si>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</si>
  <si>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</si>
  <si>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</si>
  <si>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</si>
  <si>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</si>
  <si>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</si>
  <si>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</si>
  <si>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</si>
  <si>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</si>
  <si>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</si>
  <si>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</si>
  <si>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</si>
  <si>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</si>
  <si>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</si>
  <si>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</si>
  <si>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</si>
  <si>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</si>
  <si>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</si>
  <si>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</si>
  <si>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</si>
  <si>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</si>
  <si>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</si>
  <si>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</si>
  <si>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</si>
  <si>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</si>
  <si>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</si>
  <si>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</si>
  <si>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</si>
  <si>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</si>
  <si>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</si>
  <si>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</si>
  <si>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</si>
  <si>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</si>
  <si>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</si>
  <si>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</si>
  <si>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</si>
  <si>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</si>
  <si>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</si>
  <si>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</si>
  <si>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</si>
  <si>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</si>
  <si>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</si>
  <si>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</si>
  <si>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</si>
  <si>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</si>
  <si>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</si>
  <si>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</si>
  <si>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</si>
  <si>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</si>
  <si>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</si>
  <si>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</si>
  <si>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</si>
  <si>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</si>
  <si>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</si>
  <si>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</si>
  <si>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</si>
  <si>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</si>
  <si>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</si>
  <si>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</si>
  <si>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</si>
  <si>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</si>
  <si>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</si>
  <si>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</si>
  <si>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</si>
  <si>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</si>
  <si>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</si>
  <si>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</si>
  <si>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</si>
  <si>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</si>
  <si>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</si>
  <si>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</si>
  <si>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</si>
  <si>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</si>
  <si>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</si>
  <si>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</si>
  <si>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</si>
  <si>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</si>
  <si>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</si>
  <si>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</si>
  <si>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</si>
  <si>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</si>
  <si>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</si>
  <si>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</si>
  <si>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</si>
  <si>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</si>
  <si>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</si>
  <si>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</si>
  <si>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</si>
  <si>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</si>
  <si>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</si>
  <si>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</si>
  <si>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</si>
  <si>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</si>
  <si>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</si>
  <si>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</si>
  <si>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</si>
  <si>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</si>
  <si>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</si>
  <si>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</si>
  <si>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</si>
  <si>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</si>
  <si>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</si>
  <si>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</si>
  <si>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</si>
  <si>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</si>
  <si>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</si>
  <si>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</si>
  <si>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</si>
  <si>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</si>
  <si>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</si>
  <si>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</si>
  <si>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</si>
  <si>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</si>
  <si>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</si>
  <si>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</si>
  <si>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</si>
  <si>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</si>
  <si>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</si>
  <si>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</si>
  <si>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</si>
  <si>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</si>
  <si>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</si>
  <si>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</si>
  <si>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</si>
  <si>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</si>
  <si>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</si>
  <si>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</si>
  <si>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</si>
  <si>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</si>
  <si>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</si>
  <si>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</si>
  <si>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</si>
  <si>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</si>
  <si>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</si>
  <si>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</si>
  <si>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</si>
  <si>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</si>
  <si>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</si>
  <si>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</si>
  <si>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</si>
  <si>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</si>
  <si>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</si>
  <si>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</si>
  <si>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</si>
  <si>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</si>
  <si>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</si>
  <si>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</si>
  <si>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</si>
  <si>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</si>
  <si>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</si>
  <si>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</si>
  <si>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</si>
  <si>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</si>
  <si>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</si>
  <si>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</si>
  <si>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</si>
  <si>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</si>
  <si>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</si>
  <si>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</si>
  <si>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</si>
  <si>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</si>
  <si>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</si>
  <si>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</si>
  <si>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</si>
  <si>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</si>
  <si>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</si>
  <si>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</si>
  <si>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</si>
  <si>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</si>
  <si>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</si>
  <si>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</si>
  <si>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</si>
  <si>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</si>
  <si>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</si>
  <si>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</si>
  <si>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</si>
  <si>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</si>
  <si>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</si>
  <si>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</si>
  <si>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</si>
  <si>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</si>
  <si>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</si>
  <si>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</si>
  <si>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</si>
  <si>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</si>
  <si>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</si>
  <si>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</si>
  <si>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</si>
  <si>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</si>
  <si>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</si>
  <si>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</si>
  <si>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</si>
  <si>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</si>
  <si>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</si>
  <si>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</si>
  <si>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</si>
  <si>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</si>
  <si>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</si>
  <si>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</si>
  <si>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</si>
  <si>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</si>
  <si>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</si>
  <si>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</si>
  <si>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</si>
  <si>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</si>
  <si>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</si>
  <si>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</si>
  <si>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</si>
  <si>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</si>
  <si>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</si>
  <si>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</si>
  <si>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</si>
  <si>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</si>
  <si>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</si>
  <si>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</si>
  <si>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</si>
  <si>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</si>
  <si>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</si>
  <si>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</si>
  <si>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</si>
  <si>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</si>
  <si>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</si>
  <si>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</si>
  <si>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</si>
  <si>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</si>
  <si>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</si>
  <si>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</si>
  <si>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</si>
  <si>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</si>
  <si>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</si>
  <si>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</si>
  <si>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</si>
  <si>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</si>
  <si>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</si>
  <si>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</si>
  <si>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</si>
  <si>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</si>
  <si>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</si>
  <si>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</si>
  <si>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</si>
  <si>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</si>
  <si>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</si>
  <si>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</si>
  <si>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</si>
  <si>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</si>
  <si>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</si>
  <si>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</si>
  <si>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</si>
  <si>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</si>
  <si>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</si>
  <si>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</si>
  <si>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</si>
  <si>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</si>
  <si>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</si>
  <si>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</si>
  <si>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</si>
  <si>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</si>
  <si>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</si>
  <si>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</si>
  <si>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</si>
  <si>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</si>
  <si>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</si>
  <si>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</si>
  <si>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</si>
  <si>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</si>
  <si>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</si>
  <si>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</si>
  <si>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</si>
  <si>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</si>
  <si>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</si>
  <si>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</si>
  <si>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</si>
  <si>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</si>
  <si>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</si>
  <si>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</si>
  <si>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</si>
  <si>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</si>
  <si>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</si>
  <si>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</si>
  <si>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</si>
  <si>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</si>
  <si>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</si>
  <si>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</si>
  <si>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</si>
  <si>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</si>
  <si>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</si>
  <si>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</si>
  <si>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</si>
  <si>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</si>
  <si>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</si>
  <si>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</si>
  <si>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</si>
  <si>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</si>
  <si>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</si>
  <si>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</si>
  <si>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</si>
  <si>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</si>
  <si>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</si>
  <si>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</si>
  <si>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</si>
  <si>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</si>
  <si>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</si>
  <si>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</si>
  <si>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</si>
  <si>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</si>
  <si>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</si>
  <si>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</si>
  <si>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</si>
  <si>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</si>
  <si>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</si>
  <si>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</si>
  <si>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</si>
  <si>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</si>
  <si>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</si>
  <si>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</si>
  <si>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</si>
  <si>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</si>
  <si>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</si>
  <si>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</si>
  <si>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</si>
  <si>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</si>
  <si>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</si>
  <si>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</si>
  <si>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</si>
  <si>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</si>
  <si>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</si>
  <si>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</si>
  <si>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</si>
  <si>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</si>
  <si>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</si>
  <si>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</si>
  <si>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</si>
  <si>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</si>
  <si>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</si>
  <si>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</si>
  <si>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</si>
  <si>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</si>
  <si>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</si>
  <si>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</si>
  <si>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</si>
  <si>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</si>
  <si>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</si>
  <si>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</si>
  <si>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</si>
  <si>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</si>
  <si>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</si>
  <si>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</si>
  <si>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</si>
  <si>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</si>
  <si>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</si>
  <si>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</si>
  <si>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</si>
  <si>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</si>
  <si>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</si>
  <si>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</si>
  <si>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</si>
  <si>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</si>
  <si>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</si>
  <si>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</si>
  <si>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</si>
  <si>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</si>
  <si>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</si>
  <si>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</si>
  <si>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</si>
  <si>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</si>
  <si>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</si>
  <si>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</si>
  <si>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</si>
  <si>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</si>
  <si>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</si>
  <si>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</si>
  <si>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</si>
  <si>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</si>
  <si>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</si>
  <si>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</si>
  <si>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</si>
  <si>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</si>
  <si>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</si>
  <si>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</si>
  <si>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</si>
  <si>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</si>
  <si>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</si>
  <si>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</si>
  <si>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</si>
  <si>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</si>
  <si>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</si>
  <si>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</si>
  <si>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</si>
  <si>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</si>
  <si>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</si>
  <si>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</si>
  <si>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</si>
  <si>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</si>
  <si>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</si>
  <si>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</si>
  <si>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</si>
  <si>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</si>
  <si>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</si>
  <si>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</si>
  <si>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</si>
  <si>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</si>
  <si>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</si>
  <si>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</si>
  <si>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</si>
  <si>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</si>
  <si>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</si>
  <si>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</si>
  <si>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</si>
  <si>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</si>
  <si>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</si>
  <si>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</si>
  <si>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</si>
  <si>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</si>
  <si>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</si>
  <si>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</si>
  <si>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</si>
  <si>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</si>
  <si>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</si>
  <si>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</si>
  <si>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</si>
  <si>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</si>
  <si>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</si>
  <si>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</si>
  <si>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</si>
  <si>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</si>
  <si>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</si>
  <si>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</si>
  <si>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</si>
  <si>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</si>
  <si>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</si>
  <si>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</si>
  <si>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</si>
  <si>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</si>
  <si>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</si>
  <si>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</si>
  <si>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</si>
  <si>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</si>
  <si>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</si>
  <si>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</si>
  <si>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</si>
  <si>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</si>
  <si>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</si>
  <si>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</si>
  <si>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</si>
  <si>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</si>
  <si>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</si>
  <si>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</si>
  <si>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</si>
  <si>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</si>
  <si>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</si>
  <si>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</si>
  <si>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</si>
  <si>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</si>
  <si>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</si>
  <si>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</si>
  <si>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</si>
  <si>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</si>
  <si>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</si>
  <si>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</si>
  <si>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</si>
  <si>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</si>
  <si>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</si>
  <si>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</si>
  <si>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</si>
  <si>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</si>
  <si>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</si>
  <si>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</si>
  <si>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</si>
  <si>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</si>
  <si>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</si>
  <si>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</si>
  <si>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</si>
  <si>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</si>
  <si>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</si>
  <si>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</si>
  <si>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</si>
  <si>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</si>
  <si>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</si>
  <si>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</si>
  <si>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</si>
  <si>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</si>
  <si>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</si>
  <si>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</si>
  <si>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</si>
  <si>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</si>
  <si>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</si>
  <si>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</si>
  <si>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</si>
  <si>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</si>
  <si>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</si>
  <si>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</si>
  <si>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</si>
  <si>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</si>
  <si>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</si>
  <si>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</si>
  <si>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</si>
  <si>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</si>
  <si>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</si>
  <si>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</si>
  <si>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</si>
  <si>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</si>
  <si>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</si>
  <si>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</si>
  <si>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</si>
  <si>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</si>
  <si>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</si>
  <si>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</si>
  <si>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</si>
  <si>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</si>
  <si>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</si>
  <si>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</si>
  <si>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</si>
  <si>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</si>
  <si>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</si>
  <si>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</si>
  <si>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</si>
  <si>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</si>
  <si>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</si>
  <si>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</si>
  <si>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</si>
  <si>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</si>
  <si>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</si>
  <si>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</si>
  <si>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</si>
  <si>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</si>
  <si>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</si>
  <si>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</si>
  <si>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</si>
  <si>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</si>
  <si>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</si>
  <si>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</si>
  <si>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</si>
  <si>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</si>
  <si>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</si>
  <si>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</si>
  <si>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</si>
  <si>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</si>
  <si>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</si>
  <si>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</si>
  <si>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</si>
  <si>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</si>
  <si>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</si>
  <si>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</si>
  <si>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</si>
  <si>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</si>
  <si>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</si>
  <si>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</si>
  <si>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</si>
  <si>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</si>
  <si>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</si>
  <si>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</si>
  <si>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</si>
  <si>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</si>
  <si>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</si>
  <si>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</si>
  <si>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</si>
  <si>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</si>
  <si>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</si>
  <si>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</si>
  <si>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</si>
  <si>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</si>
  <si>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</si>
  <si>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</si>
  <si>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</si>
  <si>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</si>
  <si>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</si>
  <si>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</si>
  <si>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</si>
  <si>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</si>
  <si>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</si>
  <si>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</si>
  <si>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</si>
  <si>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</si>
  <si>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</si>
  <si>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</si>
  <si>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</si>
  <si>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</si>
  <si>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</si>
  <si>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</si>
  <si>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</si>
  <si>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</si>
  <si>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</si>
  <si>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</si>
  <si>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</si>
  <si>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</si>
  <si>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</si>
  <si>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</si>
  <si>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</si>
  <si>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</si>
  <si>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</si>
  <si>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</si>
  <si>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</si>
  <si>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</si>
  <si>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</si>
  <si>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</si>
  <si>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</si>
  <si>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</si>
  <si>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</si>
  <si>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</si>
  <si>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</si>
  <si>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</si>
  <si>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</si>
  <si>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</si>
  <si>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</si>
  <si>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</si>
  <si>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</si>
  <si>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</si>
  <si>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</si>
  <si>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</si>
  <si>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</si>
  <si>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</si>
  <si>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</si>
  <si>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</si>
  <si>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</si>
  <si>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</si>
  <si>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</si>
  <si>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</si>
  <si>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</si>
  <si>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</si>
  <si>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</si>
  <si>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</si>
  <si>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</si>
  <si>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</si>
  <si>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</si>
  <si>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</si>
  <si>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</si>
  <si>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</si>
  <si>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</si>
  <si>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</si>
  <si>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</si>
  <si>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</si>
  <si>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</si>
  <si>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</si>
  <si>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</si>
  <si>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</si>
  <si>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</si>
  <si>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</si>
  <si>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</si>
  <si>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</si>
  <si>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</si>
  <si>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</si>
  <si>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</si>
  <si>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</si>
  <si>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</si>
  <si>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</si>
  <si>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</si>
  <si>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</si>
  <si>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</si>
  <si>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</si>
  <si>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</si>
  <si>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</si>
  <si>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</si>
  <si>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</si>
  <si>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</si>
  <si>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</si>
  <si>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</si>
  <si>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</si>
  <si>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</si>
  <si>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</si>
  <si>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</si>
  <si>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</si>
  <si>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</si>
  <si>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</si>
  <si>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</si>
  <si>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</si>
  <si>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</si>
  <si>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</si>
  <si>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</si>
  <si>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</si>
  <si>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</si>
  <si>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</si>
  <si>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</si>
  <si>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</si>
  <si>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</si>
  <si>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</si>
  <si>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</si>
  <si>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</si>
  <si>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</si>
  <si>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</si>
  <si>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</si>
  <si>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</si>
  <si>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</si>
  <si>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</si>
  <si>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</si>
  <si>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</si>
  <si>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</si>
  <si>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</si>
  <si>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</si>
  <si>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</si>
  <si>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</si>
  <si>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</si>
  <si>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</si>
  <si>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</si>
  <si>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</si>
  <si>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</si>
  <si>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</si>
  <si>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</si>
  <si>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</si>
  <si>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</si>
  <si>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</si>
  <si>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</si>
  <si>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</si>
  <si>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</si>
  <si>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</si>
  <si>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</si>
  <si>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</si>
  <si>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</si>
  <si>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</si>
  <si>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</si>
  <si>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</si>
  <si>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</si>
  <si>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</si>
  <si>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</si>
  <si>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</si>
  <si>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</si>
  <si>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</si>
  <si>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</si>
  <si>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</si>
  <si>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</si>
  <si>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</si>
  <si>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</si>
  <si>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</si>
  <si>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</si>
  <si>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</si>
  <si>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</si>
  <si>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</si>
  <si>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</si>
  <si>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</si>
  <si>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</si>
  <si>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</si>
  <si>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</si>
  <si>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</si>
  <si>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</si>
  <si>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</si>
  <si>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</si>
  <si>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</si>
  <si>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</si>
  <si>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</si>
  <si>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</si>
  <si>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</si>
  <si>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</si>
  <si>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</si>
  <si>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</si>
  <si>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</si>
  <si>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</si>
  <si>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</si>
  <si>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</si>
  <si>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</si>
  <si>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</si>
  <si>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</si>
  <si>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</si>
  <si>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</si>
  <si>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</si>
  <si>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</si>
  <si>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</si>
  <si>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</si>
  <si>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</si>
  <si>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</si>
  <si>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</si>
  <si>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</si>
  <si>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</si>
  <si>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</si>
  <si>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</si>
  <si>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</si>
  <si>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</si>
  <si>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</si>
  <si>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</si>
  <si>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</si>
  <si>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</si>
  <si>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</si>
  <si>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</si>
  <si>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</si>
  <si>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</si>
  <si>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</si>
  <si>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</si>
  <si>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</si>
  <si>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</si>
  <si>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</si>
  <si>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</si>
  <si>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</si>
  <si>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</si>
  <si>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</si>
  <si>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</si>
  <si>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</si>
  <si>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</si>
  <si>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</si>
  <si>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</si>
  <si>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</si>
  <si>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</si>
  <si>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</si>
  <si>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</si>
  <si>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</si>
  <si>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</si>
  <si>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</si>
  <si>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</si>
  <si>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</si>
  <si>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</si>
  <si>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</si>
  <si>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</si>
  <si>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</si>
  <si>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</si>
  <si>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</si>
  <si>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</si>
  <si>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</si>
  <si>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</si>
  <si>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</si>
  <si>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</si>
  <si>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</si>
  <si>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</si>
  <si>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</si>
  <si>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</si>
  <si>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</si>
  <si>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</si>
  <si>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</si>
  <si>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</si>
  <si>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</si>
  <si>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</si>
  <si>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</si>
  <si>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</si>
  <si>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</si>
  <si>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</si>
  <si>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</si>
  <si>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</si>
  <si>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</si>
  <si>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</si>
  <si>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</si>
  <si>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</si>
  <si>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</si>
  <si>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</si>
  <si>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</si>
  <si>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</si>
  <si>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</si>
  <si>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</si>
  <si>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</si>
  <si>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</si>
  <si>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</si>
  <si>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</si>
  <si>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</si>
  <si>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</si>
  <si>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</si>
  <si>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</si>
  <si>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</si>
  <si>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</si>
  <si>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</si>
  <si>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</si>
  <si>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</si>
  <si>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</si>
  <si>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</si>
  <si>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</si>
  <si>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</si>
  <si>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</si>
  <si>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</si>
  <si>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</si>
  <si>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</si>
  <si>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</si>
  <si>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</si>
  <si>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</si>
  <si>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</si>
  <si>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</si>
  <si>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</si>
  <si>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</si>
  <si>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</si>
  <si>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</si>
  <si>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</si>
  <si>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</si>
  <si>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</si>
  <si>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</si>
  <si>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</si>
  <si>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</si>
  <si>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</si>
  <si>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</si>
  <si>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</si>
  <si>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</si>
  <si>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</si>
  <si>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</si>
  <si>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</si>
  <si>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</si>
  <si>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</si>
  <si>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</si>
  <si>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</si>
  <si>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</si>
  <si>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</si>
  <si>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</si>
  <si>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</si>
  <si>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</si>
  <si>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</si>
  <si>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</si>
  <si>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</si>
  <si>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</si>
  <si>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</si>
  <si>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</si>
  <si>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</si>
  <si>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</si>
  <si>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</si>
  <si>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</si>
  <si>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</si>
  <si>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</si>
  <si>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</si>
  <si>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</si>
  <si>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</si>
  <si>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</si>
  <si>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</si>
  <si>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</si>
  <si>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</si>
  <si>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</si>
  <si>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</si>
  <si>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</si>
  <si>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</si>
  <si>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</si>
  <si>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</si>
  <si>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</si>
  <si>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</si>
  <si>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</si>
  <si>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</si>
  <si>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</si>
  <si>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</si>
  <si>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</si>
  <si>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</si>
  <si>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</si>
  <si>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</si>
  <si>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</si>
  <si>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</si>
  <si>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</si>
  <si>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</si>
  <si>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</si>
  <si>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</si>
  <si>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</si>
  <si>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</si>
  <si>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</si>
  <si>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</si>
  <si>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</si>
  <si>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</si>
  <si>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</si>
  <si>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</si>
  <si>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</si>
  <si>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</si>
  <si>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</si>
  <si>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</si>
  <si>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</si>
  <si>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</si>
  <si>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</si>
  <si>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</si>
  <si>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</si>
  <si>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</si>
  <si>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</si>
  <si>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</si>
  <si>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</si>
  <si>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</si>
  <si>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</si>
  <si>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</si>
  <si>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</si>
  <si>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</si>
  <si>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</si>
  <si>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</si>
  <si>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</si>
  <si>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</si>
  <si>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</si>
  <si>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</si>
  <si>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</si>
  <si>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</si>
  <si>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</si>
  <si>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</si>
  <si>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</si>
  <si>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</si>
  <si>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</si>
  <si>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</si>
  <si>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</si>
  <si>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</si>
  <si>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</si>
  <si>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</si>
  <si>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</si>
  <si>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</si>
  <si>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</si>
  <si>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</si>
  <si>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</si>
  <si>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</si>
  <si>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</si>
  <si>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</si>
  <si>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</si>
  <si>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</si>
  <si>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</si>
  <si>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</si>
  <si>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</si>
  <si>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</si>
  <si>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</si>
  <si>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</si>
  <si>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</si>
  <si>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</si>
  <si>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</si>
  <si>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</si>
  <si>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</si>
  <si>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</si>
  <si>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</si>
  <si>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</si>
  <si>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</si>
  <si>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</si>
  <si>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</si>
  <si>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</si>
  <si>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</si>
  <si>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</si>
  <si>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</si>
  <si>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</si>
  <si>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</si>
  <si>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</si>
  <si>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</si>
  <si>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</si>
  <si>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</si>
  <si>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</si>
  <si>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</si>
  <si>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</si>
  <si>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</si>
  <si>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</si>
  <si>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</si>
  <si>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</si>
  <si>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</si>
  <si>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</si>
  <si>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</si>
  <si>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</si>
  <si>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</si>
  <si>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</si>
  <si>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</si>
  <si>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</si>
  <si>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</si>
  <si>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</si>
  <si>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</si>
  <si>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</si>
  <si>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</si>
  <si>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</si>
  <si>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</si>
  <si>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</si>
  <si>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</si>
  <si>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</si>
  <si>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</si>
  <si>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</si>
  <si>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</si>
  <si>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</si>
  <si>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</si>
  <si>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</si>
  <si>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</si>
  <si>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</si>
  <si>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</si>
  <si>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</si>
  <si>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</si>
  <si>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</si>
  <si>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</si>
  <si>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</si>
  <si>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</si>
  <si>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</si>
  <si>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</si>
  <si>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</si>
  <si>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</si>
  <si>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</si>
  <si>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</si>
  <si>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</si>
  <si>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</si>
  <si>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</si>
  <si>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</si>
  <si>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</si>
  <si>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</si>
  <si>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</si>
  <si>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</si>
  <si>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</si>
  <si>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</si>
  <si>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</si>
  <si>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</si>
  <si>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</si>
  <si>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</si>
  <si>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</si>
  <si>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</si>
  <si>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</si>
  <si>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</si>
  <si>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</si>
  <si>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</si>
  <si>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</si>
  <si>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</si>
  <si>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</si>
  <si>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</si>
  <si>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</si>
  <si>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</si>
  <si>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</si>
  <si>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</si>
  <si>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</si>
  <si>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</si>
  <si>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</si>
  <si>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</si>
  <si>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</si>
  <si>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</si>
  <si>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</si>
  <si>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</si>
  <si>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</si>
  <si>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</si>
  <si>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</si>
  <si>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</si>
  <si>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</si>
  <si>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</si>
  <si>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</si>
  <si>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</si>
  <si>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</si>
  <si>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</si>
  <si>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</si>
  <si>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</si>
  <si>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</si>
  <si>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</si>
  <si>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</si>
  <si>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</si>
  <si>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</si>
  <si>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</si>
  <si>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</si>
  <si>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</si>
  <si>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</si>
  <si>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</si>
  <si>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</si>
  <si>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</si>
  <si>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</si>
  <si>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</si>
  <si>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</si>
  <si>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</si>
  <si>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</si>
  <si>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</si>
  <si>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</si>
  <si>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</si>
  <si>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</si>
  <si>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</si>
  <si>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</si>
  <si>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</si>
  <si>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</si>
  <si>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</si>
  <si>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</si>
  <si>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</si>
  <si>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</si>
  <si>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</si>
  <si>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</si>
  <si>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</si>
  <si>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</si>
  <si>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</si>
  <si>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</si>
  <si>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</si>
  <si>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</si>
  <si>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</si>
  <si>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</si>
  <si>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</si>
  <si>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</si>
  <si>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</si>
  <si>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</si>
  <si>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</si>
  <si>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</si>
  <si>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</si>
  <si>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</si>
  <si>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</si>
  <si>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</si>
  <si>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</si>
  <si>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</si>
  <si>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</si>
  <si>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</si>
  <si>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</si>
  <si>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</si>
  <si>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</si>
  <si>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</si>
  <si>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</si>
  <si>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</si>
  <si>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</si>
  <si>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</si>
  <si>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</si>
  <si>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</si>
  <si>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</si>
  <si>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</si>
  <si>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</si>
  <si>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</si>
  <si>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</si>
  <si>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</si>
  <si>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</si>
  <si>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</si>
  <si>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</si>
  <si>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</si>
  <si>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</si>
  <si>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</si>
  <si>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</si>
  <si>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</si>
  <si>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</si>
  <si>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</si>
  <si>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</si>
  <si>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</si>
  <si>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</si>
  <si>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</si>
  <si>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</si>
  <si>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</si>
  <si>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</si>
  <si>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</si>
  <si>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</si>
  <si>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</si>
  <si>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</si>
  <si>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</si>
  <si>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</si>
  <si>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</si>
  <si>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</si>
  <si>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</si>
  <si>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</si>
  <si>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</si>
  <si>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</si>
  <si>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</si>
  <si>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</si>
  <si>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</si>
  <si>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</si>
  <si>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</si>
  <si>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</si>
  <si>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</si>
  <si>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</si>
  <si>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</si>
  <si>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</si>
  <si>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</si>
  <si>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</si>
  <si>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</si>
  <si>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</si>
  <si>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</si>
  <si>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</si>
  <si>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</si>
  <si>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</si>
  <si>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</si>
  <si>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</si>
  <si>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</si>
  <si>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</si>
  <si>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</si>
  <si>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</si>
  <si>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</si>
  <si>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</si>
  <si>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</si>
  <si>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</si>
  <si>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</si>
  <si>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</si>
  <si>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</si>
  <si>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</si>
  <si>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</si>
  <si>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</si>
  <si>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</si>
  <si>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</si>
  <si>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</si>
  <si>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</si>
  <si>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</si>
  <si>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</si>
  <si>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</si>
  <si>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</si>
  <si>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</si>
  <si>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</si>
  <si>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</si>
  <si>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</si>
  <si>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</si>
  <si>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</si>
  <si>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</si>
  <si>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</si>
  <si>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</si>
  <si>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</si>
  <si>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</si>
  <si>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</si>
  <si>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</si>
  <si>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</si>
  <si>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</si>
  <si>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</si>
  <si>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</si>
  <si>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</si>
  <si>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</si>
  <si>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</si>
  <si>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</si>
  <si>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</si>
  <si>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</si>
  <si>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</si>
  <si>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</si>
  <si>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</si>
  <si>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</si>
  <si>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</si>
  <si>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</si>
  <si>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</si>
  <si>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</si>
  <si>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</si>
  <si>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</si>
  <si>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</si>
  <si>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</si>
  <si>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</si>
  <si>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</si>
  <si>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</si>
  <si>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</si>
  <si>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</si>
  <si>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</si>
  <si>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</si>
  <si>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</si>
  <si>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</si>
  <si>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</si>
  <si>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</si>
  <si>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</si>
  <si>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</si>
  <si>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</si>
  <si>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</si>
  <si>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</si>
  <si>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</si>
  <si>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</si>
  <si>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</si>
  <si>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</si>
  <si>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</si>
  <si>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</si>
  <si>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</si>
  <si>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</si>
  <si>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</si>
  <si>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</si>
  <si>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</si>
  <si>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</si>
  <si>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</si>
  <si>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</si>
  <si>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</si>
  <si>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</si>
  <si>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</si>
  <si>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</si>
  <si>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</si>
  <si>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</si>
  <si>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</si>
  <si>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</si>
  <si>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</si>
  <si>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</si>
  <si>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</si>
  <si>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</si>
  <si>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</si>
  <si>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</si>
  <si>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</si>
  <si>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</si>
  <si>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</si>
  <si>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</si>
  <si>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</si>
  <si>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</si>
  <si>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</si>
  <si>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</si>
  <si>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</si>
  <si>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</si>
  <si>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</si>
  <si>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</si>
  <si>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</si>
  <si>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</si>
  <si>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</si>
  <si>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</si>
  <si>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</si>
  <si>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</si>
  <si>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</si>
  <si>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</si>
  <si>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</si>
  <si>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</si>
  <si>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</si>
  <si>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</si>
  <si>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</si>
  <si>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</si>
  <si>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</si>
  <si>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</si>
  <si>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</si>
  <si>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</si>
  <si>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</si>
  <si>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</si>
  <si>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</si>
  <si>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</si>
  <si>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</si>
  <si>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</si>
  <si>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</si>
  <si>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</si>
  <si>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</si>
  <si>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</si>
  <si>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</si>
  <si>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</si>
  <si>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</si>
  <si>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</si>
  <si>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</si>
  <si>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</si>
  <si>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</si>
  <si>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</si>
  <si>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</si>
  <si>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</si>
  <si>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</si>
  <si>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</si>
  <si>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</si>
  <si>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</si>
  <si>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</si>
  <si>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</si>
  <si>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</si>
  <si>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</si>
  <si>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</si>
  <si>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</si>
  <si>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</si>
  <si>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</si>
  <si>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</si>
  <si>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</si>
  <si>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</si>
  <si>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</si>
  <si>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</si>
  <si>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</si>
  <si>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</si>
  <si>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</si>
  <si>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</si>
  <si>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</si>
  <si>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</si>
  <si>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</si>
  <si>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</si>
  <si>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</si>
  <si>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</si>
  <si>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</si>
  <si>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</si>
  <si>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</si>
  <si>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</si>
  <si>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</si>
  <si>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</si>
  <si>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</si>
  <si>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</si>
  <si>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</si>
  <si>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</si>
  <si>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</si>
  <si>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</si>
  <si>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</si>
  <si>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</si>
  <si>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</si>
  <si>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</si>
  <si>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</si>
  <si>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</si>
  <si>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</si>
  <si>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</si>
  <si>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</si>
  <si>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</si>
  <si>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</si>
  <si>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</si>
  <si>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</si>
  <si>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</si>
  <si>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</si>
  <si>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</si>
  <si>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</si>
  <si>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</si>
  <si>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</si>
  <si>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</si>
  <si>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</si>
  <si>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</si>
  <si>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</si>
  <si>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</si>
  <si>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</si>
  <si>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</si>
  <si>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</si>
  <si>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</si>
  <si>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</si>
  <si>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</si>
  <si>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</si>
  <si>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</si>
  <si>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</si>
  <si>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</si>
  <si>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</si>
  <si>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</si>
  <si>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</si>
  <si>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</si>
  <si>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</si>
  <si>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</si>
  <si>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</si>
  <si>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</si>
  <si>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</si>
  <si>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</si>
  <si>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</si>
  <si>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</si>
  <si>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</si>
  <si>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</si>
  <si>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</si>
  <si>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</si>
  <si>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</si>
  <si>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</si>
  <si>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</si>
  <si>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</si>
  <si>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</si>
  <si>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</si>
  <si>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</si>
  <si>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</si>
  <si>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</si>
  <si>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</si>
  <si>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</si>
  <si>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</si>
  <si>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</si>
  <si>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</si>
  <si>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</si>
  <si>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</si>
  <si>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</si>
  <si>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</si>
  <si>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</si>
  <si>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</si>
  <si>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</si>
  <si>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</si>
  <si>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</si>
  <si>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</si>
  <si>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</si>
  <si>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</si>
  <si>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</si>
  <si>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</si>
  <si>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</si>
  <si>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</si>
  <si>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</si>
  <si>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</si>
  <si>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</si>
  <si>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</si>
  <si>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</si>
  <si>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</si>
  <si>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</si>
  <si>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</si>
  <si>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</si>
  <si>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</si>
  <si>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</si>
  <si>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</si>
  <si>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</si>
  <si>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</si>
  <si>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</si>
  <si>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</si>
  <si>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</si>
  <si>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</si>
  <si>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</si>
  <si>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</si>
  <si>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</si>
  <si>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</si>
  <si>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</si>
  <si>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</si>
  <si>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</si>
  <si>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</si>
  <si>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</si>
  <si>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</si>
  <si>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</si>
  <si>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</si>
  <si>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</si>
  <si>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</si>
  <si>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</si>
  <si>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</si>
  <si>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</si>
  <si>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</si>
  <si>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</si>
  <si>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</si>
  <si>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</si>
  <si>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</si>
  <si>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</si>
  <si>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</si>
  <si>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</si>
  <si>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</si>
  <si>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</si>
  <si>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</si>
  <si>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</si>
  <si>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</si>
  <si>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</si>
  <si>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</si>
  <si>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</si>
  <si>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</si>
  <si>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</si>
  <si>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</si>
  <si>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</si>
  <si>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</si>
  <si>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</si>
  <si>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</si>
  <si>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</si>
  <si>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</si>
  <si>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</si>
  <si>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</si>
  <si>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</si>
  <si>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</si>
  <si>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</si>
  <si>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</si>
  <si>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</si>
  <si>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</si>
  <si>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</si>
  <si>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</si>
  <si>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</si>
  <si>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</si>
  <si>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</si>
  <si>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</si>
  <si>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</si>
  <si>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</si>
  <si>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</si>
  <si>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</si>
  <si>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</si>
  <si>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</si>
  <si>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</si>
  <si>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</si>
  <si>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</si>
  <si>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</si>
  <si>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</si>
  <si>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</si>
  <si>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</si>
  <si>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</si>
  <si>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</si>
  <si>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</si>
  <si>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</si>
  <si>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</si>
  <si>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</si>
  <si>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</si>
  <si>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</si>
  <si>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</si>
  <si>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</si>
  <si>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</si>
  <si>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</si>
  <si>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</si>
  <si>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</si>
  <si>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</si>
  <si>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</si>
  <si>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</si>
  <si>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</si>
  <si>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</si>
  <si>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</si>
  <si>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</si>
  <si>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</si>
  <si>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</si>
  <si>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</si>
  <si>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</si>
  <si>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</si>
  <si>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</si>
  <si>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</si>
  <si>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</si>
  <si>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</si>
  <si>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</si>
  <si>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</si>
  <si>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</si>
  <si>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</si>
  <si>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</si>
  <si>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</si>
  <si>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</si>
  <si>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</si>
  <si>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</si>
  <si>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</si>
  <si>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</si>
  <si>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</si>
  <si>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</si>
  <si>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</si>
  <si>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</si>
  <si>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</si>
  <si>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</si>
  <si>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</si>
  <si>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</si>
  <si>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</si>
  <si>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</si>
  <si>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</si>
  <si>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</si>
  <si>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</si>
  <si>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</si>
  <si>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</si>
  <si>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</si>
  <si>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</si>
  <si>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</si>
  <si>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</si>
  <si>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</si>
  <si>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</si>
  <si>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</si>
  <si>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</si>
  <si>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</si>
  <si>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</si>
  <si>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</si>
  <si>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</si>
  <si>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</si>
  <si>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</si>
  <si>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</si>
  <si>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</si>
  <si>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</si>
  <si>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</si>
  <si>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</si>
  <si>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</si>
  <si>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</si>
  <si>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</si>
  <si>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</si>
  <si>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</si>
  <si>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</si>
  <si>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</si>
  <si>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</si>
  <si>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</si>
  <si>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</si>
  <si>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</si>
  <si>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</si>
  <si>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</si>
  <si>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</si>
  <si>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</si>
  <si>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</si>
  <si>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</si>
  <si>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</si>
  <si>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</si>
  <si>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</si>
  <si>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</si>
  <si>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</si>
  <si>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</si>
  <si>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</si>
  <si>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</si>
  <si>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</si>
  <si>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</si>
  <si>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</si>
  <si>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</si>
  <si>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</si>
  <si>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</si>
  <si>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</si>
  <si>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</si>
  <si>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</si>
  <si>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</si>
  <si>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</si>
  <si>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</si>
  <si>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</si>
  <si>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</si>
  <si>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</si>
  <si>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</si>
  <si>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</si>
  <si>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</si>
  <si>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</si>
  <si>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</si>
  <si>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</si>
  <si>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</si>
  <si>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</si>
  <si>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</si>
  <si>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</si>
  <si>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</si>
  <si>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</si>
  <si>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</si>
  <si>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</si>
  <si>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</si>
  <si>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</si>
  <si>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</si>
  <si>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</si>
  <si>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</si>
  <si>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</si>
  <si>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</si>
  <si>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</si>
  <si>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</si>
  <si>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</si>
  <si>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</si>
  <si>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</si>
  <si>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</si>
  <si>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</si>
  <si>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</si>
  <si>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</si>
  <si>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</si>
  <si>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</si>
  <si>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</si>
  <si>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</si>
  <si>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</si>
  <si>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</si>
  <si>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</si>
  <si>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</si>
  <si>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</si>
  <si>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</si>
  <si>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</si>
  <si>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</si>
  <si>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</si>
  <si>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</si>
  <si>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</si>
  <si>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</si>
  <si>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</si>
  <si>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</si>
  <si>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</si>
  <si>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</si>
  <si>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</si>
  <si>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</si>
  <si>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</si>
  <si>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</si>
  <si>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</si>
  <si>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</si>
  <si>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</si>
  <si>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</si>
  <si>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</si>
  <si>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</si>
  <si>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</si>
  <si>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</si>
  <si>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</si>
  <si>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</si>
  <si>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</si>
  <si>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</si>
  <si>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</si>
  <si>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</si>
  <si>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</si>
  <si>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</si>
  <si>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</si>
  <si>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</si>
  <si>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</si>
  <si>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</si>
  <si>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</si>
  <si>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</si>
  <si>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</si>
  <si>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</si>
  <si>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</si>
  <si>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</si>
  <si>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</si>
  <si>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</si>
  <si>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</si>
  <si>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</si>
  <si>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</si>
  <si>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</si>
  <si>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</si>
  <si>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</si>
  <si>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</si>
  <si>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</si>
  <si>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</si>
  <si>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</si>
  <si>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</si>
  <si>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</si>
  <si>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</si>
  <si>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</si>
  <si>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</si>
  <si>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</si>
  <si>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</si>
  <si>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</si>
  <si>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</si>
  <si>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</si>
  <si>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</si>
  <si>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</si>
  <si>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</si>
  <si>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</si>
  <si>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</si>
  <si>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</si>
  <si>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</si>
  <si>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</si>
  <si>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</si>
  <si>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</si>
  <si>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</si>
  <si>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</si>
  <si>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</si>
  <si>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</si>
  <si>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</si>
  <si>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</si>
  <si>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</si>
  <si>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</si>
  <si>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</si>
  <si>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</si>
  <si>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</si>
  <si>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</si>
  <si>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</si>
  <si>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</si>
  <si>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</si>
  <si>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</si>
  <si>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</si>
  <si>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</si>
  <si>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</si>
  <si>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</si>
  <si>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</si>
  <si>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</si>
  <si>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</si>
  <si>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</si>
  <si>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</si>
  <si>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</si>
  <si>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</si>
  <si>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</si>
  <si>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</si>
  <si>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</si>
  <si>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</si>
  <si>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</si>
  <si>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</si>
  <si>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</si>
  <si>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</si>
  <si>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</si>
  <si>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</si>
  <si>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</si>
  <si>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</si>
  <si>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</si>
  <si>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</si>
  <si>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</si>
  <si>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</si>
  <si>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</si>
  <si>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</si>
  <si>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</si>
  <si>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</si>
  <si>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</si>
  <si>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</si>
  <si>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</si>
  <si>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</si>
  <si>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</si>
  <si>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</si>
  <si>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</si>
  <si>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</si>
  <si>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</si>
  <si>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</si>
  <si>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</si>
  <si>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</si>
  <si>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</si>
  <si>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</si>
  <si>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</si>
  <si>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</si>
  <si>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</si>
  <si>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</si>
  <si>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</si>
  <si>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</si>
  <si>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</si>
  <si>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</si>
  <si>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</si>
  <si>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</si>
  <si>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</si>
  <si>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</si>
  <si>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</si>
  <si>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</si>
  <si>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</si>
  <si>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</si>
  <si>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</si>
  <si>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</si>
  <si>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</si>
  <si>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</si>
  <si>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</si>
  <si>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</si>
  <si>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</si>
  <si>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</si>
  <si>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</si>
  <si>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</si>
  <si>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</si>
  <si>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</si>
  <si>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</si>
  <si>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</si>
  <si>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</si>
  <si>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</si>
  <si>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</si>
  <si>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</si>
  <si>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</si>
  <si>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</si>
  <si>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</si>
  <si>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</si>
  <si>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</si>
  <si>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</si>
  <si>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</si>
  <si>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</si>
  <si>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</si>
  <si>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</si>
  <si>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</si>
  <si>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</si>
  <si>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</si>
  <si>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</si>
  <si>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</si>
  <si>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</si>
  <si>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</si>
  <si>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</si>
  <si>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</si>
  <si>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</si>
  <si>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</si>
  <si>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</si>
  <si>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</si>
  <si>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</si>
  <si>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</si>
  <si>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</si>
  <si>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</si>
  <si>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</si>
  <si>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</si>
  <si>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</si>
  <si>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</si>
  <si>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</si>
  <si>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</si>
  <si>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</si>
  <si>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</si>
  <si>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</si>
  <si>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</si>
  <si>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</si>
  <si>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</si>
  <si>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</si>
  <si>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</si>
  <si>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</si>
  <si>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</si>
  <si>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</si>
  <si>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</si>
  <si>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</si>
  <si>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</si>
  <si>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</si>
  <si>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</si>
  <si>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</si>
  <si>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</si>
  <si>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</si>
  <si>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</si>
  <si>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</si>
  <si>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</si>
  <si>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</si>
  <si>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</si>
  <si>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</si>
  <si>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</si>
  <si>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</si>
  <si>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</si>
  <si>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</si>
  <si>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</si>
  <si>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</si>
  <si>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</si>
  <si>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</si>
  <si>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</si>
  <si>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</si>
  <si>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</si>
  <si>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</si>
  <si>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</si>
  <si>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</si>
  <si>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</si>
  <si>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</si>
  <si>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</si>
  <si>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</si>
  <si>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</si>
  <si>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</si>
  <si>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</si>
  <si>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</si>
  <si>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</si>
  <si>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</si>
  <si>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</si>
  <si>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</si>
  <si>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</si>
  <si>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</si>
  <si>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</si>
  <si>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</si>
  <si>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</si>
  <si>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</si>
  <si>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</si>
  <si>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</si>
  <si>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</si>
  <si>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</si>
  <si>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</si>
  <si>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</si>
  <si>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</si>
  <si>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</si>
  <si>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</si>
  <si>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</si>
  <si>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</si>
  <si>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</si>
  <si>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</si>
  <si>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</si>
  <si>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</si>
  <si>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</si>
  <si>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</si>
  <si>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</si>
  <si>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</si>
  <si>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</si>
  <si>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</si>
  <si>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</si>
  <si>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</si>
  <si>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</si>
  <si>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</si>
  <si>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</si>
  <si>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</si>
  <si>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</si>
  <si>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</si>
  <si>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</si>
  <si>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</si>
  <si>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</si>
  <si>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</si>
  <si>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</si>
  <si>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</si>
  <si>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</si>
  <si>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</si>
  <si>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</si>
  <si>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</si>
  <si>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</si>
  <si>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</si>
  <si>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</si>
  <si>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</si>
  <si>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</si>
  <si>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</si>
  <si>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</si>
  <si>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</si>
  <si>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</si>
  <si>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</si>
  <si>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</si>
  <si>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</si>
  <si>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</si>
  <si>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</si>
  <si>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</si>
  <si>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</si>
  <si>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</si>
  <si>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</si>
  <si>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</si>
  <si>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</si>
  <si>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</si>
  <si>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</si>
  <si>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</si>
  <si>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</si>
  <si>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</si>
  <si>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</si>
  <si>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</si>
  <si>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</si>
  <si>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</si>
  <si>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</si>
  <si>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</si>
  <si>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</si>
  <si>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</si>
  <si>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</si>
  <si>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</si>
  <si>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</si>
  <si>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</si>
  <si>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</si>
  <si>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</si>
  <si>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</si>
  <si>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</si>
  <si>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</si>
  <si>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</si>
  <si>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</si>
  <si>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</si>
  <si>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</si>
  <si>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</si>
  <si>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</si>
  <si>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</si>
  <si>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</si>
  <si>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</si>
  <si>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</si>
  <si>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</si>
  <si>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</si>
  <si>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</si>
  <si>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</si>
  <si>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</si>
  <si>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</si>
  <si>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</si>
  <si>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</si>
  <si>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</si>
  <si>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</si>
  <si>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</si>
  <si>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</si>
  <si>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</si>
  <si>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</si>
  <si>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</si>
  <si>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</si>
  <si>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</si>
  <si>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</si>
  <si>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</si>
  <si>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</si>
  <si>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</si>
  <si>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</si>
  <si>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</si>
  <si>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</si>
  <si>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</si>
  <si>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</si>
  <si>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</si>
  <si>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</si>
  <si>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</si>
  <si>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</si>
  <si>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</si>
  <si>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</si>
  <si>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</si>
  <si>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</si>
  <si>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</si>
  <si>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</si>
  <si>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</si>
  <si>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</si>
  <si>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</si>
  <si>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</si>
  <si>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</si>
  <si>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</si>
  <si>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</si>
  <si>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</si>
  <si>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</si>
  <si>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</si>
  <si>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</si>
  <si>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</si>
  <si>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</si>
  <si>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</si>
  <si>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</si>
  <si>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</si>
  <si>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</si>
  <si>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</si>
  <si>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</si>
  <si>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</si>
  <si>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</si>
  <si>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</si>
  <si>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</si>
  <si>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</si>
  <si>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</si>
  <si>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</si>
  <si>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</si>
  <si>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</si>
  <si>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</si>
  <si>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</si>
  <si>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</si>
  <si>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</si>
  <si>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</si>
  <si>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</si>
  <si>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</si>
  <si>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</si>
  <si>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</si>
  <si>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</si>
  <si>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</si>
  <si>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</si>
  <si>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</si>
  <si>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</si>
  <si>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</si>
  <si>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</si>
  <si>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</si>
  <si>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</si>
  <si>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</si>
  <si>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</si>
  <si>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</si>
  <si>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</si>
  <si>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</si>
  <si>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</si>
  <si>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</si>
  <si>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</si>
  <si>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</si>
  <si>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</si>
  <si>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</si>
  <si>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</si>
  <si>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</si>
  <si>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</si>
  <si>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</si>
  <si>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</si>
  <si>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</si>
  <si>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</si>
  <si>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</si>
  <si>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</si>
  <si>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</si>
  <si>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</si>
  <si>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</si>
  <si>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</si>
  <si>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</si>
  <si>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</si>
  <si>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</si>
  <si>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</si>
  <si>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</si>
  <si>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</si>
  <si>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</si>
  <si>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</si>
  <si>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</si>
  <si>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</si>
  <si>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</si>
  <si>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</si>
  <si>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</si>
  <si>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</si>
  <si>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</si>
  <si>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</si>
  <si>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</si>
  <si>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</si>
  <si>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</si>
  <si>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</si>
  <si>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</si>
  <si>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</si>
  <si>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</si>
  <si>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</si>
  <si>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</si>
  <si>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</si>
  <si>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</si>
  <si>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</si>
  <si>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</si>
  <si>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</si>
  <si>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</si>
  <si>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</si>
  <si>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</si>
  <si>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</si>
  <si>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</si>
  <si>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</si>
  <si>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</si>
  <si>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</si>
  <si>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</si>
  <si>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</si>
  <si>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</si>
  <si>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</si>
  <si>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</si>
  <si>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</si>
  <si>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</si>
  <si>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</si>
  <si>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</si>
  <si>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</si>
  <si>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</si>
  <si>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</si>
  <si>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</si>
  <si>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</si>
  <si>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</si>
  <si>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</si>
  <si>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</si>
  <si>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</si>
  <si>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</si>
  <si>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</si>
  <si>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</si>
  <si>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</si>
  <si>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</si>
  <si>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</si>
  <si>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</si>
  <si>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</si>
  <si>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</si>
  <si>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</si>
  <si>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</si>
  <si>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</si>
  <si>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</si>
  <si>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</si>
  <si>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</si>
  <si>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</si>
  <si>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</si>
  <si>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</si>
  <si>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</si>
  <si>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</si>
  <si>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</si>
  <si>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</si>
  <si>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</si>
  <si>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</si>
  <si>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</si>
  <si>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</si>
  <si>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</si>
  <si>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</si>
  <si>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</si>
  <si>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</si>
  <si>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</si>
  <si>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</si>
  <si>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</si>
  <si>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</si>
  <si>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</si>
  <si>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</si>
  <si>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</si>
  <si>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</si>
  <si>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</si>
  <si>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</si>
  <si>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</si>
  <si>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</si>
  <si>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</si>
  <si>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</si>
  <si>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</si>
  <si>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</si>
  <si>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</si>
  <si>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</si>
  <si>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</si>
  <si>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</si>
  <si>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</si>
  <si>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</si>
  <si>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</si>
  <si>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</si>
  <si>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</si>
  <si>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</si>
  <si>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</si>
  <si>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</si>
  <si>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</si>
  <si>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</si>
  <si>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</si>
  <si>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</si>
  <si>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</si>
  <si>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</si>
  <si>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</si>
  <si>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</si>
  <si>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</si>
  <si>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</si>
  <si>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</si>
  <si>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</si>
  <si>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</si>
  <si>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</si>
  <si>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</si>
  <si>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</si>
  <si>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</si>
  <si>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</si>
  <si>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</si>
  <si>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</si>
  <si>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</si>
  <si>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</si>
  <si>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</si>
  <si>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</si>
  <si>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</si>
  <si>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</si>
  <si>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</si>
  <si>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</si>
  <si>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</si>
  <si>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</si>
  <si>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</si>
  <si>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</si>
  <si>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</si>
  <si>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</si>
  <si>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</si>
  <si>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</si>
  <si>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</si>
  <si>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</si>
  <si>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</si>
  <si>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</si>
  <si>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</si>
  <si>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</si>
  <si>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</si>
  <si>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</si>
  <si>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</si>
  <si>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</si>
  <si>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</si>
  <si>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</si>
  <si>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</si>
  <si>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</si>
  <si>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</si>
  <si>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</si>
  <si>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</si>
  <si>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</si>
  <si>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</si>
  <si>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</si>
  <si>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</si>
  <si>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</si>
  <si>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</si>
  <si>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</si>
  <si>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</si>
  <si>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</si>
  <si>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</si>
  <si>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</si>
  <si>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</si>
  <si>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</si>
  <si>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</si>
  <si>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</si>
  <si>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</si>
  <si>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</si>
  <si>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</si>
  <si>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</si>
  <si>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</si>
  <si>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</si>
  <si>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</si>
  <si>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</si>
  <si>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</si>
  <si>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</si>
  <si>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</si>
  <si>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</si>
  <si>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</si>
  <si>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</si>
  <si>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</si>
  <si>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</si>
  <si>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</si>
  <si>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</si>
  <si>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</si>
  <si>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</si>
  <si>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</si>
  <si>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</si>
  <si>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</si>
  <si>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</si>
  <si>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</si>
  <si>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</si>
  <si>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</si>
  <si>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</si>
  <si>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</si>
  <si>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</si>
  <si>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</si>
  <si>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</si>
  <si>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</si>
  <si>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</si>
  <si>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</si>
  <si>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</si>
  <si>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</si>
  <si>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</si>
  <si>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</si>
  <si>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</si>
  <si>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</si>
  <si>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</si>
  <si>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</si>
  <si>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</si>
  <si>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</si>
  <si>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</si>
  <si>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</si>
  <si>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</si>
  <si>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</si>
  <si>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</si>
  <si>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</si>
  <si>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</si>
  <si>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</si>
  <si>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</si>
  <si>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</si>
  <si>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</si>
  <si>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</si>
  <si>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</si>
  <si>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</si>
  <si>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</si>
  <si>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</si>
  <si>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</si>
  <si>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</si>
  <si>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</si>
  <si>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</si>
  <si>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</si>
  <si>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</si>
  <si>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</si>
  <si>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</si>
  <si>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</si>
  <si>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</si>
  <si>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</si>
  <si>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</si>
  <si>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</si>
  <si>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</si>
  <si>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</si>
  <si>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</si>
  <si>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</si>
  <si>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</si>
  <si>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</si>
  <si>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</si>
  <si>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</si>
  <si>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</si>
  <si>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</si>
  <si>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</si>
  <si>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</si>
  <si>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</si>
  <si>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</si>
  <si>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</si>
  <si>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</si>
  <si>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</si>
  <si>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</si>
  <si>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</si>
  <si>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</si>
  <si>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</si>
  <si>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</si>
  <si>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</si>
  <si>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</si>
  <si>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</si>
  <si>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</si>
  <si>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</si>
  <si>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</si>
  <si>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</si>
  <si>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</si>
  <si>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</si>
  <si>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</si>
  <si>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</si>
  <si>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</si>
  <si>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</si>
  <si>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</si>
  <si>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</si>
  <si>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</si>
  <si>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</si>
  <si>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</si>
  <si>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</si>
  <si>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</si>
  <si>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</si>
  <si>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</si>
  <si>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</si>
  <si>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</si>
  <si>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</si>
  <si>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</si>
  <si>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</si>
  <si>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</si>
  <si>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</si>
  <si>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</si>
  <si>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</si>
  <si>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</si>
  <si>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</si>
  <si>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</si>
  <si>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</si>
  <si>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</si>
  <si>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</si>
  <si>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</si>
  <si>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</si>
  <si>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</si>
  <si>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</si>
  <si>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</si>
  <si>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</si>
  <si>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</si>
  <si>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</si>
  <si>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</si>
  <si>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</si>
  <si>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</si>
  <si>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</si>
  <si>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</si>
  <si>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</si>
  <si>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</si>
  <si>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</si>
  <si>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</si>
  <si>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</si>
  <si>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</si>
  <si>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</si>
  <si>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</si>
  <si>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</si>
  <si>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</si>
  <si>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</si>
  <si>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</si>
  <si>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</si>
  <si>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</si>
  <si>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</si>
  <si>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</si>
  <si>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</si>
  <si>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</si>
  <si>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</si>
  <si>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</si>
  <si>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</si>
  <si>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</si>
  <si>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</si>
  <si>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</si>
  <si>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</si>
  <si>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</si>
  <si>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</si>
  <si>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</si>
  <si>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</si>
  <si>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</si>
  <si>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</si>
  <si>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</si>
  <si>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</si>
  <si>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</si>
  <si>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</si>
  <si>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</si>
  <si>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</si>
  <si>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</si>
  <si>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</si>
  <si>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</si>
  <si>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</si>
  <si>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</si>
  <si>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</si>
  <si>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</si>
  <si>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</si>
  <si>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</si>
  <si>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</si>
  <si>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</si>
  <si>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</si>
  <si>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</si>
  <si>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</si>
  <si>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</si>
  <si>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</si>
  <si>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</si>
  <si>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</si>
  <si>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</si>
  <si>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</si>
  <si>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</si>
  <si>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</si>
  <si>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</si>
  <si>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</si>
  <si>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</si>
  <si>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</si>
  <si>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</si>
  <si>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</si>
  <si>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</si>
  <si>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</si>
  <si>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</si>
  <si>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</si>
  <si>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</si>
  <si>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</si>
  <si>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</si>
  <si>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</si>
  <si>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</si>
  <si>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</si>
  <si>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</si>
  <si>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</si>
  <si>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</si>
  <si>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</si>
  <si>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</si>
  <si>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</si>
  <si>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</si>
  <si>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</si>
  <si>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</si>
  <si>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</si>
  <si>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</si>
  <si>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</si>
  <si>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</si>
  <si>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</si>
  <si>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</si>
  <si>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</si>
  <si>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</si>
  <si>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</si>
  <si>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</si>
  <si>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</si>
  <si>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</si>
  <si>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</si>
  <si>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</si>
  <si>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</si>
  <si>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</si>
  <si>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</si>
  <si>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</si>
  <si>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</si>
  <si>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</si>
  <si>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</si>
  <si>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</si>
  <si>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</si>
  <si>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</si>
  <si>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</si>
  <si>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</si>
  <si>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</si>
  <si>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</si>
  <si>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</si>
  <si>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</si>
  <si>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</si>
  <si>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</si>
  <si>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</si>
  <si>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</si>
  <si>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</si>
  <si>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</si>
  <si>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</si>
  <si>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</si>
  <si>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</si>
  <si>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</si>
  <si>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</si>
  <si>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</si>
  <si>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</si>
  <si>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</si>
  <si>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</si>
  <si>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</si>
  <si>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</si>
  <si>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</si>
  <si>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</si>
  <si>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</si>
  <si>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</si>
  <si>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</si>
  <si>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</si>
  <si>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</si>
  <si>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</si>
  <si>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</si>
  <si>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</si>
  <si>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</si>
  <si>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</si>
  <si>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</si>
  <si>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</si>
  <si>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</si>
  <si>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</si>
  <si>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</si>
  <si>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</si>
  <si>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</si>
  <si>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</si>
  <si>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</si>
  <si>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</si>
  <si>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</si>
  <si>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</si>
  <si>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</si>
  <si>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</si>
  <si>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</si>
  <si>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</si>
  <si>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</si>
  <si>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</si>
  <si>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</si>
  <si>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</si>
  <si>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</si>
  <si>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</si>
  <si>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</si>
  <si>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</si>
  <si>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</si>
  <si>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</si>
  <si>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</si>
  <si>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</si>
  <si>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</si>
  <si>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</si>
  <si>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</si>
  <si>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</si>
  <si>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</si>
  <si>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</si>
  <si>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</si>
  <si>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</si>
  <si>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</si>
  <si>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</si>
  <si>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</si>
  <si>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</si>
  <si>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</si>
  <si>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</si>
  <si>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</si>
  <si>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</si>
  <si>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</si>
  <si>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</si>
  <si>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</si>
  <si>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</si>
  <si>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</si>
  <si>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</si>
  <si>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</si>
  <si>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</si>
  <si>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</si>
  <si>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</si>
  <si>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</si>
  <si>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</si>
  <si>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</si>
  <si>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</si>
  <si>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</si>
  <si>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</si>
  <si>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</si>
  <si>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</si>
  <si>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</si>
  <si>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</si>
  <si>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</si>
  <si>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</si>
  <si>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</si>
  <si>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</si>
  <si>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</si>
  <si>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</si>
  <si>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</si>
  <si>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</si>
  <si>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</si>
  <si>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</si>
  <si>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</si>
  <si>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</si>
  <si>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</si>
  <si>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</si>
  <si>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</si>
  <si>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</si>
  <si>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</si>
  <si>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</si>
  <si>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</si>
  <si>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</si>
  <si>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</si>
  <si>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</si>
  <si>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</si>
  <si>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</si>
  <si>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</si>
  <si>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</si>
  <si>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</si>
  <si>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</si>
  <si>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</si>
  <si>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</si>
  <si>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</si>
  <si>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</si>
  <si>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</si>
  <si>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</si>
  <si>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</si>
  <si>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</si>
  <si>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</si>
  <si>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</si>
  <si>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</si>
  <si>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</si>
  <si>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</si>
  <si>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</si>
  <si>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</si>
  <si>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</si>
  <si>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</si>
  <si>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</si>
  <si>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</si>
  <si>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</si>
  <si>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</si>
  <si>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</si>
  <si>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</si>
  <si>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</si>
  <si>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</si>
  <si>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</si>
  <si>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</si>
  <si>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</si>
  <si>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</si>
  <si>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</si>
  <si>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</si>
  <si>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</si>
  <si>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</si>
  <si>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</si>
  <si>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</si>
  <si>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</si>
  <si>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</si>
  <si>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</si>
  <si>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</si>
  <si>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</si>
  <si>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</si>
  <si>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</si>
  <si>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</si>
  <si>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</si>
  <si>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</si>
  <si>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</si>
  <si>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</si>
  <si>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</si>
  <si>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</si>
  <si>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</si>
  <si>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</si>
  <si>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</si>
  <si>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</si>
  <si>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</si>
  <si>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</si>
  <si>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</si>
  <si>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</si>
  <si>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</si>
  <si>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</si>
  <si>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</si>
  <si>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</si>
  <si>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</si>
  <si>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</si>
  <si>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</si>
  <si>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</si>
  <si>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</si>
  <si>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</si>
  <si>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</si>
  <si>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</si>
  <si>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</si>
  <si>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</si>
  <si>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</si>
  <si>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</si>
  <si>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</si>
  <si>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</si>
  <si>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</si>
  <si>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</si>
  <si>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</si>
  <si>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</si>
  <si>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</si>
  <si>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</si>
  <si>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</si>
  <si>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</si>
  <si>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</si>
  <si>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</si>
  <si>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</si>
  <si>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</si>
  <si>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</si>
  <si>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</si>
  <si>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</si>
  <si>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</si>
  <si>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</si>
  <si>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</si>
  <si>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</si>
  <si>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</si>
  <si>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</si>
  <si>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</si>
  <si>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</si>
  <si>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</si>
  <si>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</si>
  <si>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</si>
  <si>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</si>
  <si>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</si>
  <si>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</si>
  <si>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</si>
  <si>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</si>
  <si>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</si>
  <si>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</si>
  <si>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</si>
  <si>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</si>
  <si>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</si>
  <si>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</si>
  <si>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</si>
  <si>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</si>
  <si>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</si>
  <si>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</si>
  <si>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</si>
  <si>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</si>
  <si>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</si>
  <si>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</si>
  <si>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</si>
  <si>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</si>
  <si>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</si>
  <si>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</si>
  <si>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</si>
  <si>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</si>
  <si>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</si>
  <si>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</si>
  <si>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</si>
  <si>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</si>
  <si>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</si>
  <si>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</si>
  <si>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</si>
  <si>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</si>
  <si>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</si>
  <si>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</si>
  <si>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</si>
  <si>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</si>
  <si>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</si>
  <si>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</si>
  <si>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</si>
  <si>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</si>
  <si>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</si>
  <si>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</si>
  <si>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</si>
  <si>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</si>
  <si>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</si>
  <si>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</si>
  <si>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</si>
  <si>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</si>
  <si>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</si>
  <si>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</si>
  <si>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</si>
  <si>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</si>
  <si>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</si>
  <si>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</si>
  <si>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</si>
  <si>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</si>
  <si>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</si>
  <si>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</si>
  <si>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</si>
  <si>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</si>
  <si>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</si>
  <si>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</si>
  <si>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</si>
  <si>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</si>
  <si>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</si>
  <si>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</si>
  <si>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</si>
  <si>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</si>
  <si>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</si>
  <si>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</si>
  <si>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</si>
  <si>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</si>
  <si>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</si>
  <si>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</si>
  <si>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</si>
  <si>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</si>
  <si>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</si>
  <si>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</si>
  <si>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</si>
  <si>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</si>
  <si>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</si>
  <si>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</si>
  <si>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</si>
  <si>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</si>
  <si>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</si>
  <si>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</si>
  <si>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</si>
  <si>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</si>
  <si>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</si>
  <si>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</si>
  <si>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</si>
  <si>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</si>
  <si>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</si>
  <si>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</si>
  <si>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</si>
  <si>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</si>
  <si>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</si>
  <si>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</si>
  <si>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</si>
  <si>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</si>
  <si>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</si>
  <si>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</si>
  <si>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</si>
  <si>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</si>
  <si>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</si>
  <si>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</si>
  <si>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</si>
  <si>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</si>
  <si>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</si>
  <si>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</si>
  <si>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</si>
  <si>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</si>
  <si>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</si>
  <si>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</si>
  <si>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</si>
  <si>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</si>
  <si>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</si>
  <si>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</si>
  <si>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</si>
  <si>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</si>
  <si>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</si>
  <si>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</si>
  <si>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</si>
  <si>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</si>
  <si>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</si>
  <si>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</si>
  <si>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</si>
  <si>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</si>
  <si>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</si>
  <si>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</si>
  <si>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</si>
  <si>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</si>
  <si>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</si>
  <si>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</si>
  <si>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</si>
  <si>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</si>
  <si>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</si>
  <si>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</si>
  <si>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</si>
  <si>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</si>
  <si>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</si>
  <si>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</si>
  <si>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</si>
  <si>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</si>
  <si>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</si>
  <si>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</si>
  <si>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</si>
  <si>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</si>
  <si>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</si>
  <si>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</si>
  <si>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</si>
  <si>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</si>
  <si>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</si>
  <si>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</si>
  <si>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</si>
  <si>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</si>
  <si>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</si>
  <si>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</si>
  <si>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</si>
  <si>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</si>
  <si>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</si>
  <si>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</si>
  <si>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</si>
  <si>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</si>
  <si>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</si>
  <si>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</si>
  <si>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</si>
  <si>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</si>
  <si>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</si>
  <si>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</si>
  <si>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</si>
  <si>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</si>
  <si>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</si>
  <si>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</si>
  <si>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</si>
  <si>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</si>
  <si>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</si>
  <si>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</si>
  <si>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</si>
  <si>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</si>
  <si>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</si>
  <si>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</si>
  <si>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</si>
  <si>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</si>
  <si>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</si>
  <si>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</si>
  <si>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</si>
  <si>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</si>
  <si>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</si>
  <si>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</si>
  <si>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</si>
  <si>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</si>
  <si>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</si>
  <si>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</si>
  <si>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</si>
  <si>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</si>
  <si>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</si>
  <si>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</si>
  <si>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</si>
  <si>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</si>
  <si>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</si>
  <si>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</si>
  <si>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</si>
  <si>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</si>
  <si>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</si>
  <si>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</si>
  <si>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</si>
  <si>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</si>
  <si>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</si>
  <si>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</si>
  <si>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</si>
  <si>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</si>
  <si>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</si>
  <si>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</si>
  <si>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</si>
  <si>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</si>
  <si>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</si>
  <si>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</si>
  <si>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</si>
  <si>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</si>
  <si>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</si>
  <si>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</si>
  <si>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</si>
  <si>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</si>
  <si>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</si>
  <si>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</si>
  <si>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</si>
  <si>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</si>
  <si>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</si>
  <si>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</si>
  <si>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</si>
  <si>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</si>
  <si>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</si>
  <si>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</si>
  <si>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</si>
  <si>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</si>
  <si>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</si>
  <si>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</si>
  <si>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</si>
  <si>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</si>
  <si>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</si>
  <si>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</si>
  <si>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</si>
  <si>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</si>
  <si>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</si>
  <si>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</si>
  <si>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</si>
  <si>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</si>
  <si>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</si>
  <si>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</si>
  <si>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</si>
  <si>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</si>
  <si>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</si>
  <si>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</si>
  <si>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</si>
  <si>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</si>
  <si>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</si>
  <si>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</si>
  <si>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</si>
  <si>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</si>
  <si>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</si>
  <si>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</si>
  <si>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</si>
  <si>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</si>
  <si>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</si>
  <si>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</si>
  <si>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</si>
  <si>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</si>
  <si>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</si>
  <si>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</si>
  <si>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</si>
  <si>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</si>
  <si>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</si>
  <si>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</si>
  <si>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</si>
  <si>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</si>
  <si>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</si>
  <si>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</si>
  <si>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</si>
  <si>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</si>
  <si>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</si>
  <si>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</si>
  <si>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</si>
  <si>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</si>
  <si>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</si>
  <si>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</si>
  <si>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</si>
  <si>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</si>
  <si>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</si>
  <si>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</si>
  <si>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</si>
  <si>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</si>
  <si>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</si>
  <si>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</si>
  <si>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</si>
  <si>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</si>
  <si>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</si>
  <si>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</si>
  <si>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</si>
  <si>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</si>
  <si>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</si>
  <si>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</si>
  <si>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</si>
  <si>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</si>
  <si>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</si>
  <si>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</si>
  <si>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</si>
  <si>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</si>
  <si>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</si>
  <si>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</si>
  <si>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</si>
  <si>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</si>
  <si>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</si>
  <si>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</si>
  <si>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</si>
  <si>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</si>
  <si>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</si>
  <si>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</si>
  <si>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</si>
  <si>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</si>
  <si>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</si>
  <si>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</si>
  <si>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</si>
  <si>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</si>
  <si>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</si>
  <si>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</si>
  <si>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</si>
  <si>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</si>
  <si>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</si>
  <si>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</si>
  <si>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</si>
  <si>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</si>
  <si>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</si>
  <si>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</si>
  <si>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</si>
  <si>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</si>
  <si>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</si>
  <si>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</si>
  <si>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</si>
  <si>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</si>
  <si>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</si>
  <si>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</si>
  <si>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</si>
  <si>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</si>
  <si>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</si>
  <si>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</si>
  <si>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</si>
  <si>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</si>
  <si>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</si>
  <si>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</si>
  <si>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</si>
  <si>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</si>
  <si>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</si>
  <si>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</si>
  <si>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</si>
  <si>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</si>
  <si>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</si>
  <si>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</si>
  <si>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</si>
  <si>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</si>
  <si>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</si>
  <si>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</si>
  <si>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</si>
  <si>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</si>
  <si>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</si>
  <si>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</si>
  <si>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</si>
  <si>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</si>
  <si>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</si>
  <si>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</si>
  <si>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</si>
  <si>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</si>
  <si>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</si>
  <si>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</si>
  <si>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</si>
  <si>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</si>
  <si>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</si>
  <si>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</si>
  <si>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</si>
  <si>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</si>
  <si>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</si>
  <si>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</si>
  <si>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</si>
  <si>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</si>
  <si>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</si>
  <si>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</si>
  <si>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</si>
  <si>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</si>
  <si>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</si>
  <si>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</si>
  <si>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</si>
  <si>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</si>
  <si>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</si>
  <si>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</si>
  <si>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</si>
  <si>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</si>
  <si>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</si>
  <si>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</si>
  <si>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</si>
  <si>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</si>
  <si>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</si>
  <si>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</si>
  <si>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</si>
  <si>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</si>
  <si>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</si>
  <si>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</si>
  <si>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</si>
  <si>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</si>
  <si>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</si>
  <si>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</si>
  <si>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</si>
  <si>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</si>
  <si>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</si>
  <si>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</si>
  <si>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</si>
  <si>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</si>
  <si>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</si>
  <si>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</si>
  <si>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</si>
  <si>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</si>
  <si>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</si>
  <si>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</si>
  <si>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</si>
  <si>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</si>
  <si>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</si>
  <si>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</si>
  <si>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</si>
  <si>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</si>
  <si>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</si>
  <si>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</si>
  <si>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</si>
  <si>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</si>
  <si>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</si>
  <si>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</si>
  <si>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</si>
  <si>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</si>
  <si>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</si>
  <si>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</si>
  <si>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</si>
  <si>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</si>
  <si>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</si>
  <si>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</si>
  <si>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</si>
  <si>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</si>
  <si>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</si>
  <si>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</si>
  <si>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</si>
  <si>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</si>
  <si>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</si>
  <si>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</si>
  <si>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</si>
  <si>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</si>
  <si>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</si>
  <si>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</si>
  <si>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</si>
  <si>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</si>
  <si>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</si>
  <si>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</si>
  <si>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</si>
  <si>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</si>
  <si>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</si>
  <si>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</si>
  <si>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</si>
  <si>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</si>
  <si>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</si>
  <si>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</si>
  <si>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</si>
  <si>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</si>
  <si>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</si>
  <si>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</si>
  <si>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</si>
  <si>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</si>
  <si>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</si>
  <si>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</si>
  <si>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</si>
  <si>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</si>
  <si>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</si>
  <si>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</si>
  <si>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</si>
  <si>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</si>
  <si>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</si>
  <si>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</si>
  <si>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</si>
  <si>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</si>
  <si>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</si>
  <si>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</si>
  <si>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</si>
  <si>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</si>
  <si>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</si>
  <si>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</si>
  <si>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</si>
  <si>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</si>
  <si>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</si>
  <si>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</si>
  <si>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</si>
  <si>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</si>
  <si>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</si>
  <si>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</si>
  <si>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</si>
  <si>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</si>
  <si>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</si>
  <si>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</si>
  <si>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</si>
  <si>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</si>
  <si>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</si>
  <si>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</si>
  <si>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</si>
  <si>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</si>
  <si>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</si>
  <si>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</si>
  <si>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</si>
  <si>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</si>
  <si>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</si>
  <si>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</si>
  <si>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</si>
  <si>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</si>
  <si>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</si>
  <si>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</si>
  <si>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</si>
  <si>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</si>
  <si>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</si>
  <si>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</si>
  <si>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</si>
  <si>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</si>
  <si>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</si>
  <si>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</si>
  <si>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</si>
  <si>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</si>
  <si>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</si>
  <si>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</si>
  <si>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</si>
  <si>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</si>
  <si>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</si>
  <si>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</si>
  <si>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</si>
  <si>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</si>
  <si>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</si>
  <si>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</si>
  <si>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</si>
  <si>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</si>
  <si>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</si>
  <si>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</si>
  <si>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</si>
  <si>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</si>
  <si>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</si>
  <si>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</si>
  <si>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</si>
  <si>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</si>
  <si>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</si>
  <si>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</si>
  <si>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</si>
  <si>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</si>
  <si>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</si>
  <si>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</si>
  <si>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</si>
  <si>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</si>
  <si>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</si>
  <si>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</si>
  <si>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</si>
  <si>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</si>
  <si>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</si>
  <si>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</si>
  <si>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</si>
  <si>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</si>
  <si>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</si>
  <si>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</si>
  <si>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</si>
  <si>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</si>
  <si>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</si>
  <si>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</si>
  <si>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</si>
  <si>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</si>
  <si>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</si>
  <si>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</si>
  <si>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</si>
  <si>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</si>
  <si>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</si>
  <si>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</si>
  <si>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</si>
  <si>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</si>
  <si>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</si>
  <si>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</si>
  <si>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</si>
  <si>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</si>
  <si>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</si>
  <si>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</si>
  <si>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</si>
  <si>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</si>
  <si>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</si>
  <si>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</si>
  <si>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</si>
  <si>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</si>
  <si>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</si>
  <si>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</si>
  <si>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</si>
  <si>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</si>
  <si>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</si>
  <si>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</si>
  <si>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</si>
  <si>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</si>
  <si>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</si>
  <si>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</si>
  <si>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</si>
  <si>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</si>
  <si>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</si>
  <si>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</si>
  <si>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</si>
  <si>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</si>
  <si>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</si>
  <si>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</si>
  <si>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</si>
  <si>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</si>
  <si>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</si>
  <si>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</si>
  <si>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</si>
  <si>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</si>
  <si>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</si>
  <si>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</si>
  <si>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</si>
  <si>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</si>
  <si>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</si>
  <si>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</si>
  <si>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</si>
  <si>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</si>
  <si>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</si>
  <si>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</si>
  <si>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</si>
  <si>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</si>
  <si>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</si>
  <si>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</si>
  <si>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</si>
  <si>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</si>
  <si>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</si>
  <si>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</si>
  <si>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</si>
  <si>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</si>
  <si>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</si>
  <si>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</si>
  <si>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</si>
  <si>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</si>
  <si>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</si>
  <si>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</si>
  <si>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</si>
  <si>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</si>
  <si>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</si>
  <si>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</si>
  <si>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</si>
  <si>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</si>
  <si>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</si>
  <si>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</si>
  <si>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</si>
  <si>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</si>
  <si>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</si>
  <si>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</si>
  <si>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</si>
  <si>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</si>
  <si>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</si>
  <si>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</si>
  <si>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</si>
  <si>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</si>
  <si>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</si>
  <si>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</si>
  <si>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</si>
  <si>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</si>
  <si>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</si>
  <si>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</si>
  <si>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</si>
  <si>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</si>
  <si>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</si>
  <si>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</si>
  <si>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</si>
  <si>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</si>
  <si>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</si>
  <si>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</si>
  <si>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</si>
  <si>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</si>
  <si>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</si>
  <si>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</si>
  <si>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</si>
  <si>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</si>
  <si>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</si>
  <si>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</si>
  <si>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</si>
  <si>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</si>
  <si>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</si>
  <si>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</si>
  <si>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</si>
  <si>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</si>
  <si>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</si>
  <si>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</si>
  <si>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</si>
  <si>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</si>
  <si>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</si>
  <si>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</si>
  <si>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</si>
  <si>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</si>
  <si>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</si>
  <si>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</si>
  <si>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</si>
  <si>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</si>
  <si>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</si>
  <si>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</si>
  <si>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</si>
  <si>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</si>
  <si>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</si>
  <si>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</si>
  <si>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</si>
  <si>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</si>
  <si>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</si>
  <si>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</si>
  <si>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</si>
  <si>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</si>
  <si>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</si>
  <si>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</si>
  <si>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</si>
  <si>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</si>
  <si>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</si>
  <si>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</si>
  <si>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</si>
  <si>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</si>
  <si>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</si>
  <si>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</si>
  <si>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</si>
  <si>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</si>
  <si>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</si>
  <si>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</si>
  <si>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</si>
  <si>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</si>
  <si>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</si>
  <si>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</si>
  <si>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</si>
  <si>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</si>
  <si>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</si>
  <si>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</si>
  <si>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</si>
  <si>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</si>
  <si>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</si>
  <si>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</si>
  <si>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</si>
  <si>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</si>
  <si>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</si>
  <si>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</si>
  <si>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</si>
  <si>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</si>
  <si>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</si>
  <si>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</si>
  <si>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</si>
  <si>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</si>
  <si>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</si>
  <si>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</si>
  <si>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</si>
  <si>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</si>
  <si>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</si>
  <si>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</si>
  <si>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</si>
  <si>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</si>
  <si>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</si>
  <si>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</si>
  <si>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</si>
  <si>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</si>
  <si>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</si>
  <si>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</si>
  <si>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</si>
  <si>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</si>
  <si>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</si>
  <si>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</si>
  <si>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</si>
  <si>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</si>
  <si>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</si>
  <si>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</si>
  <si>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</si>
  <si>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</si>
  <si>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</si>
  <si>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</si>
  <si>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</si>
  <si>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</si>
  <si>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</si>
  <si>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</si>
  <si>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</si>
  <si>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</si>
  <si>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</si>
  <si>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</si>
  <si>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</si>
  <si>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</si>
  <si>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</si>
  <si>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</si>
  <si>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</si>
  <si>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</si>
  <si>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</si>
  <si>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</si>
  <si>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</si>
  <si>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</si>
  <si>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</si>
  <si>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</si>
  <si>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</si>
  <si>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</si>
  <si>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</si>
  <si>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</si>
  <si>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</si>
  <si>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</si>
  <si>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</si>
  <si>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</si>
  <si>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</si>
  <si>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</si>
  <si>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</si>
  <si>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</si>
  <si>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</si>
  <si>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</si>
  <si>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</si>
  <si>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</si>
  <si>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</si>
  <si>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</si>
  <si>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</si>
  <si>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</si>
  <si>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</si>
  <si>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</si>
  <si>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</si>
  <si>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</si>
  <si>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</si>
  <si>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</si>
  <si>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</si>
  <si>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</si>
  <si>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</si>
  <si>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</si>
  <si>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</si>
  <si>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</si>
  <si>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</si>
  <si>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</si>
  <si>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</si>
  <si>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</si>
  <si>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</si>
  <si>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</si>
  <si>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</si>
  <si>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</si>
  <si>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</si>
  <si>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</si>
  <si>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</si>
  <si>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</si>
  <si>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</si>
  <si>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</si>
  <si>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</si>
  <si>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</si>
  <si>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</si>
  <si>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</si>
  <si>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</si>
  <si>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</si>
  <si>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</si>
  <si>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</si>
  <si>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</si>
  <si>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</si>
  <si>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</si>
  <si>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</si>
  <si>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</si>
  <si>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</si>
  <si>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</si>
  <si>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</si>
  <si>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</si>
  <si>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</si>
  <si>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</si>
  <si>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</si>
  <si>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</si>
  <si>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</si>
  <si>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</si>
  <si>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</si>
  <si>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</si>
  <si>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</si>
  <si>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</si>
  <si>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</si>
  <si>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</si>
  <si>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</si>
  <si>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</si>
  <si>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</si>
  <si>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</si>
  <si>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</si>
  <si>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</si>
  <si>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</si>
  <si>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</si>
  <si>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</si>
  <si>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</si>
  <si>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</si>
  <si>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</si>
  <si>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</si>
  <si>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</si>
  <si>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</si>
  <si>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</si>
  <si>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</si>
  <si>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</si>
  <si>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</si>
  <si>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</si>
  <si>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</si>
  <si>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</si>
  <si>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</si>
  <si>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</si>
  <si>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</si>
  <si>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</si>
  <si>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</si>
  <si>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</si>
  <si>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</si>
  <si>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</si>
  <si>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</si>
  <si>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</si>
  <si>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</si>
  <si>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</si>
  <si>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</si>
  <si>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</si>
  <si>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</si>
  <si>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</si>
  <si>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</si>
  <si>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</si>
  <si>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</si>
  <si>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</si>
  <si>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</si>
  <si>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</si>
  <si>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</si>
  <si>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</si>
  <si>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</si>
  <si>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</si>
  <si>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</si>
  <si>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</si>
  <si>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</si>
  <si>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</si>
  <si>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</si>
  <si>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</si>
  <si>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</si>
  <si>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</si>
  <si>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</si>
  <si>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</si>
  <si>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</si>
  <si>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</si>
  <si>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</si>
  <si>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</si>
  <si>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</si>
  <si>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</si>
  <si>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</si>
  <si>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</si>
  <si>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</si>
  <si>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</si>
  <si>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</si>
  <si>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</si>
  <si>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</si>
  <si>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</si>
  <si>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</si>
  <si>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</si>
  <si>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</si>
  <si>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</si>
  <si>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</si>
  <si>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</si>
  <si>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</si>
  <si>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</si>
  <si>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</si>
  <si>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</si>
  <si>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</si>
  <si>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</si>
  <si>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</si>
  <si>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</si>
  <si>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</si>
  <si>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</si>
  <si>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</si>
  <si>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</si>
  <si>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</si>
  <si>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</si>
  <si>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</si>
  <si>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</si>
  <si>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</si>
  <si>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</si>
  <si>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</si>
  <si>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</si>
  <si>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</si>
  <si>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</si>
  <si>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</si>
  <si>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</si>
  <si>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</si>
  <si>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</si>
  <si>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</si>
  <si>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</si>
  <si>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</si>
  <si>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</si>
  <si>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</si>
  <si>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</si>
  <si>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</si>
  <si>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</si>
  <si>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</si>
  <si>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</si>
  <si>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</si>
  <si>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</si>
  <si>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</si>
  <si>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</si>
  <si>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</si>
  <si>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</si>
  <si>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</si>
  <si>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</si>
  <si>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</si>
  <si>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</si>
  <si>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</si>
  <si>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</si>
  <si>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</si>
  <si>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</si>
  <si>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</si>
  <si>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</si>
  <si>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</si>
  <si>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</si>
  <si>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</si>
  <si>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</si>
  <si>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</si>
  <si>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</si>
  <si>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</si>
  <si>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</si>
  <si>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</si>
  <si>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</si>
  <si>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</si>
  <si>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</si>
  <si>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</si>
  <si>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</si>
  <si>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</si>
  <si>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</si>
  <si>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</si>
  <si>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</si>
  <si>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</si>
  <si>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</si>
  <si>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</si>
  <si>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</si>
  <si>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</si>
  <si>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</si>
  <si>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</si>
  <si>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</si>
  <si>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</si>
  <si>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</si>
  <si>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</si>
  <si>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</si>
  <si>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</si>
  <si>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</si>
  <si>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</si>
  <si>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</si>
  <si>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</si>
  <si>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</si>
  <si>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</si>
  <si>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</si>
  <si>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</si>
  <si>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</si>
  <si>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</si>
  <si>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</si>
  <si>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</si>
  <si>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</si>
  <si>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</si>
  <si>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</si>
  <si>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</si>
  <si>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</si>
  <si>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</si>
  <si>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</si>
  <si>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</si>
  <si>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</si>
  <si>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</si>
  <si>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</si>
  <si>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</si>
  <si>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</si>
  <si>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</si>
  <si>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</si>
  <si>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</si>
  <si>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</si>
  <si>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</si>
  <si>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</si>
  <si>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</si>
  <si>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</si>
  <si>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</si>
  <si>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</si>
  <si>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</si>
  <si>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</si>
  <si>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</si>
  <si>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</si>
  <si>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</si>
  <si>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</si>
  <si>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</si>
  <si>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</si>
  <si>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</si>
  <si>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</si>
  <si>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</si>
  <si>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</si>
  <si>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</si>
  <si>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</si>
  <si>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</si>
  <si>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</si>
  <si>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</si>
  <si>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</si>
  <si>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</si>
  <si>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</si>
  <si>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</si>
  <si>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</si>
  <si>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</si>
  <si>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</si>
  <si>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</si>
  <si>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</si>
  <si>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</si>
  <si>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</si>
  <si>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</si>
  <si>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</si>
  <si>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</si>
  <si>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</si>
  <si>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</si>
  <si>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</si>
  <si>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</si>
  <si>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</si>
  <si>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</si>
  <si>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</si>
  <si>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</si>
  <si>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</si>
  <si>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</si>
  <si>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</si>
  <si>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</si>
  <si>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</si>
  <si>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</si>
  <si>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</si>
  <si>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</si>
  <si>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</si>
  <si>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</si>
  <si>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</si>
  <si>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</si>
  <si>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</si>
  <si>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</si>
  <si>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</si>
  <si>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</si>
  <si>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</si>
  <si>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</si>
  <si>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</si>
  <si>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</si>
  <si>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</si>
  <si>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</si>
  <si>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</si>
  <si>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</si>
  <si>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</si>
  <si>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</si>
  <si>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</si>
  <si>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</si>
  <si>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</si>
  <si>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</si>
  <si>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</si>
  <si>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</si>
  <si>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</si>
  <si>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</si>
  <si>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</si>
  <si>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</si>
  <si>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</si>
  <si>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</si>
  <si>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</si>
  <si>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</si>
  <si>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</si>
  <si>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</si>
  <si>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</si>
  <si>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</si>
  <si>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</si>
  <si>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</si>
  <si>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</si>
  <si>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</si>
  <si>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</si>
  <si>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</si>
  <si>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</si>
  <si>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</si>
  <si>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</si>
  <si>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</si>
  <si>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</si>
  <si>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</si>
  <si>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</si>
  <si>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</si>
  <si>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</si>
  <si>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</si>
  <si>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</si>
  <si>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</si>
  <si>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</si>
  <si>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</si>
  <si>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</si>
  <si>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</si>
  <si>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</si>
  <si>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</si>
  <si>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</si>
  <si>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</si>
  <si>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</si>
  <si>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</si>
  <si>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</si>
  <si>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</si>
  <si>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</si>
  <si>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</si>
  <si>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</si>
  <si>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</si>
  <si>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</si>
  <si>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</si>
  <si>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</si>
  <si>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</si>
  <si>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</si>
  <si>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</si>
  <si>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</si>
  <si>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</si>
  <si>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</si>
  <si>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</si>
  <si>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</si>
  <si>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</si>
  <si>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</si>
  <si>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</si>
  <si>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</si>
  <si>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</si>
  <si>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</si>
  <si>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</si>
  <si>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</si>
  <si>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</si>
  <si>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</si>
  <si>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</si>
  <si>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</si>
  <si>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</si>
  <si>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</si>
  <si>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</si>
  <si>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</si>
  <si>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</si>
  <si>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</si>
  <si>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</si>
  <si>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</si>
  <si>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</si>
  <si>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</si>
  <si>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</si>
  <si>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</si>
  <si>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</si>
  <si>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</si>
  <si>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</si>
  <si>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</si>
  <si>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</si>
  <si>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</si>
  <si>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</si>
  <si>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</si>
  <si>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</si>
  <si>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</si>
  <si>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</si>
  <si>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</si>
  <si>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</si>
  <si>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</si>
  <si>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</si>
  <si>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</si>
  <si>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</si>
  <si>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</si>
  <si>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</si>
  <si>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</si>
  <si>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</si>
  <si>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</si>
  <si>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</si>
  <si>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</si>
  <si>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</si>
  <si>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</si>
  <si>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</si>
  <si>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</si>
  <si>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</si>
  <si>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</si>
  <si>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</si>
  <si>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</si>
  <si>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</si>
  <si>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</si>
  <si>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</si>
  <si>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</si>
  <si>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</si>
  <si>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</si>
  <si>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</si>
  <si>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</si>
  <si>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</si>
  <si>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</si>
  <si>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</si>
  <si>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</si>
  <si>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</si>
  <si>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</si>
  <si>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</si>
  <si>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</si>
  <si>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</si>
  <si>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</si>
  <si>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</si>
  <si>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</si>
  <si>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</si>
  <si>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</si>
  <si>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</si>
  <si>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</si>
  <si>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</si>
  <si>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</si>
  <si>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</si>
  <si>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</si>
  <si>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</si>
  <si>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</si>
  <si>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</si>
  <si>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</si>
  <si>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</si>
  <si>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</si>
  <si>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</si>
  <si>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</si>
  <si>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</si>
  <si>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</si>
  <si>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</si>
  <si>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</si>
  <si>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</si>
  <si>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</si>
  <si>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</si>
  <si>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</si>
  <si>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</si>
  <si>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</si>
  <si>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</si>
  <si>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</si>
  <si>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</si>
  <si>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</si>
  <si>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</si>
  <si>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</si>
  <si>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</si>
  <si>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</si>
  <si>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</si>
  <si>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</si>
  <si>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</si>
  <si>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</si>
  <si>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</si>
  <si>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</si>
  <si>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</si>
  <si>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</si>
  <si>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</si>
  <si>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</si>
  <si>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</si>
  <si>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</si>
  <si>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</si>
  <si>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</si>
  <si>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</si>
  <si>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</si>
  <si>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</si>
  <si>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</si>
  <si>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</si>
  <si>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</si>
  <si>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</si>
  <si>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</si>
  <si>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</si>
  <si>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</si>
  <si>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</si>
  <si>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</si>
  <si>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</si>
  <si>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</si>
  <si>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</si>
  <si>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</si>
  <si>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</si>
  <si>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</si>
  <si>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</si>
  <si>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</si>
  <si>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</si>
  <si>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</si>
  <si>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</si>
  <si>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</si>
  <si>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</si>
  <si>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</si>
  <si>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</si>
  <si>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</si>
  <si>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</si>
  <si>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</si>
  <si>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</si>
  <si>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</si>
  <si>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</si>
  <si>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</si>
  <si>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</si>
  <si>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</si>
  <si>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</si>
  <si>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</si>
  <si>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</si>
  <si>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</si>
  <si>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</si>
  <si>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</si>
  <si>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</si>
  <si>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</si>
  <si>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</si>
  <si>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</si>
  <si>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</si>
  <si>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</si>
  <si>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</si>
  <si>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</si>
  <si>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</si>
  <si>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</si>
  <si>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</si>
  <si>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</si>
  <si>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</si>
  <si>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</si>
  <si>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</si>
  <si>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</si>
  <si>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</si>
  <si>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</si>
  <si>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</si>
  <si>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</si>
  <si>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</si>
  <si>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</si>
  <si>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</si>
  <si>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</si>
  <si>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</si>
  <si>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</si>
  <si>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</si>
  <si>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</si>
  <si>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</si>
  <si>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</si>
  <si>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</si>
  <si>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</si>
  <si>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</si>
  <si>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</si>
  <si>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</si>
  <si>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</si>
  <si>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</si>
  <si>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</si>
  <si>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</si>
  <si>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</si>
  <si>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</si>
  <si>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</si>
  <si>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</si>
  <si>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</si>
  <si>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</si>
  <si>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</si>
  <si>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</si>
  <si>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</si>
  <si>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</si>
  <si>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</si>
  <si>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</si>
  <si>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</si>
  <si>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</si>
  <si>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</si>
  <si>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</si>
  <si>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</si>
  <si>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</si>
  <si>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</si>
  <si>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</si>
  <si>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</si>
  <si>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</si>
  <si>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</si>
  <si>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</si>
  <si>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</si>
  <si>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</si>
  <si>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</si>
  <si>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</si>
  <si>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</si>
  <si>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</si>
  <si>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</si>
  <si>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</si>
  <si>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</si>
  <si>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</si>
  <si>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</si>
  <si>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</si>
  <si>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</si>
  <si>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</si>
  <si>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</si>
  <si>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</si>
  <si>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</si>
  <si>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</si>
  <si>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</si>
  <si>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</si>
  <si>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</si>
  <si>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</si>
  <si>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</si>
  <si>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</si>
  <si>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</si>
  <si>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</si>
  <si>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</si>
  <si>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</si>
  <si>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</si>
  <si>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</si>
  <si>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</si>
  <si>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</si>
  <si>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</si>
  <si>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</si>
  <si>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</si>
  <si>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</si>
  <si>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</si>
  <si>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</si>
  <si>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</si>
  <si>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</si>
  <si>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</si>
  <si>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</si>
  <si>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</si>
  <si>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</si>
  <si>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</si>
  <si>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</si>
  <si>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</si>
  <si>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</si>
  <si>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</si>
  <si>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</si>
  <si>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</si>
  <si>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</si>
  <si>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</si>
  <si>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</si>
  <si>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</si>
  <si>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</si>
  <si>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</si>
  <si>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</si>
  <si>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</si>
  <si>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</si>
  <si>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</si>
  <si>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</si>
  <si>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</si>
  <si>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</si>
  <si>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</si>
  <si>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</si>
  <si>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</si>
  <si>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</si>
  <si>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</si>
  <si>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</si>
  <si>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</si>
  <si>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</si>
  <si>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</si>
  <si>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</si>
  <si>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</si>
  <si>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</si>
  <si>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</si>
  <si>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</si>
  <si>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</si>
  <si>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</si>
  <si>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</si>
  <si>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</si>
  <si>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</si>
  <si>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</si>
  <si>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</si>
  <si>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</si>
  <si>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</si>
  <si>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</si>
  <si>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</si>
  <si>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</si>
  <si>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</si>
  <si>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</si>
  <si>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</si>
  <si>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</si>
  <si>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</si>
  <si>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</si>
  <si>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</si>
  <si>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</si>
  <si>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</si>
  <si>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</si>
  <si>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</si>
  <si>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</si>
  <si>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</si>
  <si>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</si>
  <si>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</si>
  <si>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</si>
  <si>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</si>
  <si>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</si>
  <si>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</si>
  <si>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</si>
  <si>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</si>
  <si>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</si>
  <si>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</si>
  <si>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</si>
  <si>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</si>
  <si>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</si>
  <si>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</si>
  <si>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</si>
  <si>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</si>
  <si>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</si>
  <si>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</si>
  <si>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</si>
  <si>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</si>
  <si>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</si>
  <si>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</si>
  <si>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</si>
  <si>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</si>
  <si>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</si>
  <si>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</si>
  <si>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</si>
  <si>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</si>
  <si>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</si>
  <si>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</si>
  <si>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</si>
  <si>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</si>
  <si>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</si>
  <si>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</si>
  <si>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</si>
  <si>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</si>
  <si>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</si>
  <si>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</si>
  <si>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</si>
  <si>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</si>
  <si>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</si>
  <si>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</si>
  <si>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</si>
  <si>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</si>
  <si>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</si>
  <si>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</si>
  <si>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</si>
  <si>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</si>
  <si>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</si>
  <si>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</si>
  <si>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</si>
  <si>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</si>
  <si>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</si>
  <si>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</si>
  <si>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</si>
  <si>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</si>
  <si>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</si>
  <si>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</si>
  <si>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</si>
  <si>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</si>
  <si>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</si>
  <si>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</si>
  <si>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</si>
  <si>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</si>
  <si>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</si>
  <si>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</si>
  <si>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</si>
  <si>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</si>
  <si>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</si>
  <si>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</si>
  <si>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</si>
  <si>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</si>
  <si>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</si>
  <si>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</si>
  <si>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</si>
  <si>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</si>
  <si>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</si>
  <si>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</si>
  <si>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</si>
  <si>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</si>
  <si>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</si>
  <si>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</si>
  <si>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</si>
  <si>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</si>
  <si>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</si>
  <si>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</si>
  <si>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</si>
  <si>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</si>
  <si>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</si>
  <si>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</si>
  <si>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</si>
  <si>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</si>
  <si>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</si>
  <si>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</si>
  <si>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</si>
  <si>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</si>
  <si>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</si>
  <si>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</si>
  <si>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</si>
  <si>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</si>
  <si>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</si>
  <si>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</si>
  <si>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</si>
  <si>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</si>
  <si>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</si>
  <si>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</si>
  <si>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</si>
  <si>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</si>
  <si>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</si>
  <si>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</si>
  <si>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</si>
  <si>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</si>
  <si>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</si>
  <si>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</si>
  <si>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</si>
  <si>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</si>
  <si>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</si>
  <si>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</si>
  <si>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</si>
  <si>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</si>
  <si>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</si>
  <si>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</si>
  <si>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</si>
  <si>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</si>
  <si>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</si>
  <si>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</si>
  <si>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</si>
  <si>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</si>
  <si>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</si>
  <si>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</si>
  <si>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</si>
  <si>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</si>
  <si>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</si>
  <si>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</si>
  <si>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</si>
  <si>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</si>
  <si>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</si>
  <si>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</si>
  <si>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</si>
  <si>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</si>
  <si>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</si>
  <si>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</si>
  <si>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</si>
  <si>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</si>
  <si>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</si>
  <si>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</si>
  <si>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</si>
  <si>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</si>
  <si>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</si>
  <si>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</si>
  <si>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</si>
  <si>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</si>
  <si>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</si>
  <si>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</si>
  <si>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</si>
  <si>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</si>
  <si>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</si>
  <si>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</si>
  <si>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</si>
  <si>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</si>
  <si>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</si>
  <si>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</si>
  <si>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</si>
  <si>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</si>
  <si>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</si>
  <si>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</si>
  <si>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</si>
  <si>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</si>
  <si>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</si>
  <si>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</si>
  <si>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</si>
  <si>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</si>
  <si>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</si>
  <si>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</si>
  <si>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</si>
  <si>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</si>
  <si>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</si>
  <si>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</si>
  <si>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</si>
  <si>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</si>
  <si>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</si>
  <si>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</si>
  <si>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</si>
  <si>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</si>
  <si>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</si>
  <si>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</si>
  <si>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</si>
  <si>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</si>
  <si>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</si>
  <si>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</si>
  <si>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</si>
  <si>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</si>
  <si>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</si>
  <si>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</si>
  <si>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</si>
  <si>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</si>
  <si>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</si>
  <si>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</si>
  <si>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</si>
  <si>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</si>
  <si>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</si>
  <si>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</si>
  <si>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</si>
  <si>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</si>
  <si>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</si>
  <si>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</si>
  <si>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</si>
  <si>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</si>
  <si>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</si>
  <si>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</si>
  <si>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</si>
  <si>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</si>
  <si>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</si>
  <si>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</si>
  <si>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</si>
  <si>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</si>
  <si>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</si>
  <si>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</si>
  <si>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</si>
  <si>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</si>
  <si>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</si>
  <si>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</si>
  <si>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</si>
  <si>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</si>
  <si>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</si>
  <si>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</si>
  <si>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</si>
  <si>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</si>
  <si>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</si>
  <si>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</si>
  <si>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</si>
  <si>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</si>
  <si>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</si>
  <si>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</si>
  <si>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</si>
  <si>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</si>
  <si>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</si>
  <si>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</si>
  <si>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</si>
  <si>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</si>
  <si>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</si>
  <si>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</si>
  <si>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</si>
  <si>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</si>
  <si>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</si>
  <si>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</si>
  <si>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</si>
  <si>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</si>
  <si>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</si>
  <si>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</si>
  <si>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</si>
  <si>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</si>
  <si>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</si>
  <si>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</si>
  <si>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</si>
  <si>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</si>
  <si>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</si>
  <si>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</si>
  <si>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</si>
  <si>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</si>
  <si>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</si>
  <si>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</si>
  <si>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</si>
  <si>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</si>
  <si>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</si>
  <si>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</si>
  <si>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</si>
  <si>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</si>
  <si>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</si>
  <si>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</si>
  <si>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</si>
  <si>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</si>
  <si>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</si>
  <si>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</si>
  <si>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</si>
  <si>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</si>
  <si>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</si>
  <si>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</si>
  <si>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</si>
  <si>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</si>
  <si>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</si>
  <si>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</si>
  <si>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</si>
  <si>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</si>
  <si>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</si>
  <si>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</si>
  <si>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</si>
  <si>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</si>
  <si>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</si>
  <si>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</si>
  <si>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</si>
  <si>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</si>
  <si>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</si>
  <si>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</si>
  <si>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</si>
  <si>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</si>
  <si>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</si>
  <si>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</si>
  <si>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</si>
  <si>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</si>
  <si>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</si>
  <si>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</si>
  <si>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</si>
  <si>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</si>
  <si>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</si>
  <si>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</si>
  <si>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</si>
  <si>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</si>
  <si>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</si>
  <si>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</si>
  <si>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</si>
  <si>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</si>
  <si>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</si>
  <si>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</si>
  <si>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</si>
  <si>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</si>
  <si>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</si>
  <si>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</si>
  <si>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</si>
  <si>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</si>
  <si>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</si>
  <si>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</si>
  <si>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</si>
  <si>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</si>
  <si>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</si>
  <si>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</si>
  <si>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</si>
  <si>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</si>
  <si>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</si>
  <si>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</si>
  <si>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</si>
  <si>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</si>
  <si>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</si>
  <si>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</si>
  <si>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</si>
  <si>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</si>
  <si>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</si>
  <si>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</si>
  <si>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</si>
  <si>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</si>
  <si>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</si>
  <si>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</si>
  <si>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</si>
  <si>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</si>
  <si>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</si>
  <si>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</si>
  <si>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</si>
  <si>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</si>
  <si>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</si>
  <si>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</si>
  <si>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</si>
  <si>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</si>
  <si>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</si>
  <si>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</si>
  <si>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</si>
  <si>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</si>
  <si>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</si>
  <si>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</si>
  <si>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</si>
  <si>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</si>
  <si>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</si>
  <si>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</si>
  <si>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</si>
  <si>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</si>
  <si>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</si>
  <si>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</si>
  <si>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</si>
  <si>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</si>
  <si>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</si>
  <si>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</si>
  <si>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</si>
  <si>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</si>
  <si>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</si>
  <si>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</si>
  <si>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</si>
  <si>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</si>
  <si>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</si>
  <si>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</si>
  <si>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</si>
  <si>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</si>
  <si>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</si>
  <si>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</si>
  <si>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</si>
  <si>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</si>
  <si>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</si>
  <si>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</si>
  <si>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</si>
  <si>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</si>
  <si>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</si>
  <si>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</si>
  <si>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</si>
  <si>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</si>
  <si>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</si>
  <si>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</si>
  <si>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</si>
  <si>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</si>
  <si>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</si>
  <si>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</si>
  <si>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</si>
  <si>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</si>
  <si>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</si>
  <si>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</si>
  <si>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</si>
  <si>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</si>
  <si>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</si>
  <si>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</si>
  <si>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</si>
  <si>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</si>
  <si>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</si>
  <si>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</si>
  <si>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</si>
  <si>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</si>
  <si>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</si>
  <si>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</si>
  <si>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</si>
  <si>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</si>
  <si>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</si>
  <si>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</si>
  <si>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</si>
  <si>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</si>
  <si>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</si>
  <si>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</si>
  <si>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</si>
  <si>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</si>
  <si>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</si>
  <si>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</si>
  <si>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</si>
  <si>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</si>
  <si>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</si>
  <si>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</si>
  <si>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</si>
  <si>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</si>
  <si>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</si>
  <si>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</si>
  <si>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</si>
  <si>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</si>
  <si>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</si>
  <si>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</si>
  <si>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</si>
  <si>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</si>
  <si>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</si>
  <si>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</si>
  <si>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</si>
  <si>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</si>
  <si>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</si>
  <si>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</si>
  <si>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</si>
  <si>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</si>
  <si>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</si>
  <si>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</si>
  <si>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</si>
  <si>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</si>
  <si>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</si>
  <si>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</si>
  <si>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</si>
  <si>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</si>
  <si>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</si>
  <si>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</si>
  <si>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</si>
  <si>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</si>
  <si>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</si>
  <si>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</si>
  <si>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</si>
  <si>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</si>
  <si>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</si>
  <si>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</si>
  <si>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</si>
  <si>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</si>
  <si>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</si>
  <si>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</si>
  <si>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</si>
  <si>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</si>
  <si>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</si>
  <si>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</si>
  <si>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</si>
  <si>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</si>
  <si>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</si>
  <si>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</si>
  <si>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</si>
  <si>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</si>
  <si>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</si>
  <si>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</si>
  <si>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</si>
  <si>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</si>
  <si>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</si>
  <si>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</si>
  <si>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</si>
  <si>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</si>
  <si>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</si>
  <si>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</si>
  <si>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</si>
  <si>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</si>
  <si>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</si>
  <si>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</si>
  <si>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</si>
  <si>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</si>
  <si>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</si>
  <si>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</si>
  <si>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</si>
  <si>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</si>
  <si>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</si>
  <si>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</si>
  <si>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</si>
  <si>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</si>
  <si>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</si>
  <si>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</si>
  <si>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</si>
  <si>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</si>
  <si>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</si>
  <si>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</si>
  <si>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</si>
  <si>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</si>
  <si>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</si>
  <si>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</si>
  <si>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</si>
  <si>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</si>
  <si>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</si>
  <si>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</si>
  <si>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</si>
  <si>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</si>
  <si>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</si>
  <si>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</si>
  <si>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</si>
  <si>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</si>
  <si>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</si>
  <si>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</si>
  <si>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</si>
  <si>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</si>
  <si>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</si>
  <si>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</si>
  <si>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</si>
  <si>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</si>
  <si>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</si>
  <si>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</si>
  <si>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</si>
  <si>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</si>
  <si>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</si>
  <si>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</si>
  <si>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</si>
  <si>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</si>
  <si>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</si>
  <si>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</si>
  <si>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</si>
  <si>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</si>
  <si>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</si>
  <si>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</si>
  <si>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</si>
  <si>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</si>
  <si>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</si>
  <si>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</si>
  <si>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</si>
  <si>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</si>
  <si>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</si>
  <si>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</si>
  <si>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</si>
  <si>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</si>
  <si>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</si>
  <si>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</si>
  <si>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</si>
  <si>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</si>
  <si>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</si>
  <si>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</si>
  <si>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</si>
  <si>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</si>
  <si>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</si>
  <si>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</si>
  <si>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</si>
  <si>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</si>
  <si>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</si>
  <si>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</si>
  <si>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</si>
  <si>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</si>
  <si>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</si>
  <si>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</si>
  <si>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</si>
  <si>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</si>
  <si>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</si>
  <si>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</si>
  <si>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</si>
  <si>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</si>
  <si>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</si>
  <si>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</si>
  <si>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</si>
  <si>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</si>
  <si>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</si>
  <si>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</si>
  <si>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</si>
  <si>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</si>
  <si>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</si>
  <si>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</si>
  <si>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</si>
  <si>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</si>
  <si>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</si>
  <si>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</si>
  <si>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</si>
  <si>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</si>
  <si>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</si>
  <si>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</si>
  <si>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</si>
  <si>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</si>
  <si>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</si>
  <si>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</si>
  <si>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</si>
  <si>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</si>
  <si>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</si>
  <si>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</si>
  <si>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</si>
  <si>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</si>
  <si>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</si>
  <si>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</si>
  <si>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</si>
  <si>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</si>
  <si>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</si>
  <si>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</si>
  <si>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</si>
  <si>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</si>
  <si>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</si>
  <si>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</si>
  <si>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</si>
  <si>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</si>
  <si>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</si>
  <si>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</si>
  <si>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</si>
  <si>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</si>
  <si>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</si>
  <si>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</si>
  <si>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</si>
  <si>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</si>
  <si>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</si>
  <si>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</si>
  <si>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</si>
  <si>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</si>
  <si>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</si>
  <si>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</si>
  <si>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</si>
  <si>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</si>
  <si>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</si>
  <si>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</si>
  <si>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</si>
  <si>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</si>
  <si>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</si>
  <si>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</si>
  <si>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</si>
  <si>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</si>
  <si>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</si>
  <si>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</si>
  <si>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</si>
  <si>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</si>
  <si>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</si>
  <si>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</si>
  <si>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</si>
  <si>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</si>
  <si>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</si>
  <si>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</si>
  <si>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</si>
  <si>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</si>
  <si>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</si>
  <si>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</si>
  <si>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</si>
  <si>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</si>
  <si>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</si>
  <si>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</si>
  <si>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</si>
  <si>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</si>
  <si>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</si>
  <si>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</si>
  <si>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</si>
  <si>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</si>
  <si>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</si>
  <si>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</si>
  <si>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</si>
  <si>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</si>
  <si>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</si>
  <si>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</si>
  <si>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</si>
  <si>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</si>
  <si>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</si>
  <si>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</si>
  <si>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</si>
  <si>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</si>
  <si>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</si>
  <si>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</si>
  <si>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</si>
  <si>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</si>
  <si>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</si>
  <si>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</si>
  <si>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</si>
  <si>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</si>
  <si>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</si>
  <si>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</si>
  <si>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</si>
  <si>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</si>
  <si>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</si>
  <si>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</si>
  <si>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</si>
  <si>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</si>
  <si>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</si>
  <si>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</si>
  <si>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</si>
  <si>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</si>
  <si>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</si>
  <si>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</si>
  <si>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</si>
  <si>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</si>
  <si>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</si>
  <si>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</si>
  <si>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</si>
  <si>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</si>
  <si>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</si>
  <si>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</si>
  <si>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</si>
  <si>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</si>
  <si>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</si>
  <si>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</si>
  <si>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</si>
  <si>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</si>
  <si>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</si>
  <si>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</si>
  <si>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</si>
  <si>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</si>
  <si>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</si>
  <si>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</si>
  <si>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</si>
  <si>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</si>
  <si>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</si>
  <si>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</si>
  <si>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</si>
  <si>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</si>
  <si>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</si>
  <si>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</si>
  <si>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</si>
  <si>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</si>
  <si>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</si>
  <si>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</si>
  <si>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</si>
  <si>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</si>
  <si>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</si>
  <si>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</si>
  <si>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</si>
  <si>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</si>
  <si>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</si>
  <si>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</si>
  <si>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</si>
  <si>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</si>
  <si>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</si>
  <si>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</si>
  <si>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</si>
  <si>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</si>
  <si>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</si>
  <si>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</si>
  <si>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</si>
  <si>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</si>
  <si>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</si>
  <si>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</si>
  <si>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</si>
  <si>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</si>
  <si>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</si>
  <si>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</si>
  <si>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</si>
  <si>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</si>
  <si>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</si>
  <si>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</si>
  <si>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</si>
  <si>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</si>
  <si>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</si>
  <si>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</si>
  <si>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</si>
  <si>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</si>
  <si>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</si>
  <si>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</si>
  <si>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</si>
  <si>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</si>
  <si>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</si>
  <si>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</si>
  <si>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</si>
  <si>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</si>
  <si>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</si>
  <si>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</si>
  <si>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</si>
  <si>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</si>
  <si>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</si>
  <si>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</si>
  <si>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</si>
  <si>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</si>
  <si>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</si>
  <si>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</si>
  <si>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</si>
  <si>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</si>
  <si>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</si>
  <si>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</si>
  <si>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</si>
  <si>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</si>
  <si>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</si>
  <si>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</si>
  <si>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</si>
  <si>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</si>
  <si>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</si>
  <si>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</si>
  <si>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</si>
  <si>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</si>
  <si>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</si>
  <si>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</si>
  <si>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</si>
  <si>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</si>
  <si>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</si>
  <si>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</si>
  <si>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</si>
  <si>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</si>
  <si>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</si>
  <si>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</si>
  <si>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</si>
  <si>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</si>
  <si>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</si>
  <si>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</si>
  <si>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</si>
  <si>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</si>
  <si>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</si>
  <si>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</si>
  <si>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</si>
  <si>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</si>
  <si>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</si>
  <si>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</si>
  <si>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</si>
  <si>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</si>
  <si>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</si>
  <si>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</si>
  <si>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</si>
  <si>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</si>
  <si>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</si>
  <si>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</si>
  <si>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</si>
  <si>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</si>
  <si>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</si>
  <si>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</si>
  <si>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</si>
  <si>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</si>
  <si>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</si>
  <si>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</si>
  <si>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</si>
  <si>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</si>
  <si>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</si>
  <si>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</si>
  <si>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</si>
  <si>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</si>
  <si>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</si>
  <si>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</si>
  <si>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</si>
  <si>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</si>
  <si>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</si>
  <si>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</si>
  <si>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</si>
  <si>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</si>
  <si>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</si>
  <si>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</si>
  <si>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</si>
  <si>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</si>
  <si>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</si>
  <si>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</si>
  <si>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</si>
  <si>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</si>
  <si>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</si>
  <si>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</si>
  <si>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</si>
  <si>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</si>
  <si>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</si>
  <si>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</si>
  <si>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</si>
  <si>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</si>
  <si>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</si>
  <si>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</si>
  <si>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</si>
  <si>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</si>
  <si>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</si>
  <si>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</si>
  <si>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</si>
  <si>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</si>
  <si>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</si>
  <si>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</si>
  <si>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</si>
  <si>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</si>
  <si>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</si>
  <si>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</si>
  <si>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</si>
  <si>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</si>
  <si>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</si>
  <si>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</si>
  <si>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</si>
  <si>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</si>
  <si>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</si>
  <si>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</si>
  <si>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</si>
  <si>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</si>
  <si>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</si>
  <si>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</si>
  <si>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</si>
  <si>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</si>
  <si>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</si>
  <si>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</si>
  <si>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</si>
  <si>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</si>
  <si>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</si>
  <si>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</si>
  <si>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</si>
  <si>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</si>
  <si>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</si>
  <si>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</si>
  <si>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</si>
  <si>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</si>
  <si>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</si>
  <si>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</si>
  <si>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</si>
  <si>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</si>
  <si>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</si>
  <si>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</si>
  <si>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</si>
  <si>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</si>
  <si>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</si>
  <si>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</si>
  <si>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</si>
  <si>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</si>
  <si>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</si>
  <si>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</si>
  <si>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</si>
  <si>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</si>
  <si>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</si>
  <si>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</si>
  <si>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</si>
  <si>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</si>
  <si>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</si>
  <si>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</si>
  <si>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</si>
  <si>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</si>
  <si>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</si>
  <si>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</si>
  <si>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</si>
  <si>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</si>
  <si>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</si>
  <si>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</si>
  <si>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</si>
  <si>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</si>
  <si>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</si>
  <si>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</si>
  <si>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</si>
  <si>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</si>
  <si>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</si>
  <si>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</si>
  <si>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</si>
  <si>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</si>
  <si>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</si>
  <si>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</si>
  <si>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</si>
  <si>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</si>
  <si>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</si>
  <si>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</si>
  <si>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</si>
  <si>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</si>
  <si>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</si>
  <si>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</si>
  <si>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</si>
  <si>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</si>
  <si>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</si>
  <si>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</si>
  <si>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</si>
  <si>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</si>
  <si>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</si>
  <si>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</si>
  <si>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</si>
  <si>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</si>
  <si>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</si>
  <si>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</si>
  <si>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</si>
  <si>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</si>
  <si>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</si>
  <si>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</si>
  <si>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</si>
  <si>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</si>
  <si>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</si>
  <si>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</si>
  <si>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</si>
  <si>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</si>
  <si>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</si>
  <si>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</si>
  <si>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</si>
  <si>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</si>
  <si>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</si>
  <si>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</si>
  <si>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</si>
  <si>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</si>
  <si>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</si>
  <si>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</si>
  <si>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</si>
  <si>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</si>
  <si>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</si>
  <si>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</si>
  <si>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</si>
  <si>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</si>
  <si>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</si>
  <si>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</si>
  <si>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</si>
  <si>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</si>
  <si>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</si>
  <si>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</si>
  <si>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</si>
  <si>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</si>
  <si>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</si>
  <si>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</si>
  <si>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</si>
  <si>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</si>
  <si>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</si>
  <si>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</si>
  <si>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</si>
  <si>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</si>
  <si>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</si>
  <si>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</si>
  <si>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</si>
  <si>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</si>
  <si>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</si>
  <si>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</si>
  <si>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</si>
  <si>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</si>
  <si>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</si>
  <si>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</si>
  <si>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</si>
  <si>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</si>
  <si>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</si>
  <si>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</si>
  <si>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</si>
  <si>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</si>
  <si>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</si>
  <si>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</si>
  <si>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</si>
  <si>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</si>
  <si>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</si>
  <si>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</si>
  <si>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</si>
  <si>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</si>
  <si>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</si>
  <si>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</si>
  <si>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</si>
  <si>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</si>
  <si>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</si>
  <si>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</si>
  <si>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</si>
  <si>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</si>
  <si>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</si>
  <si>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</si>
  <si>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</si>
  <si>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</si>
  <si>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</si>
  <si>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</si>
  <si>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</si>
  <si>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</si>
  <si>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</si>
  <si>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</si>
  <si>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</si>
  <si>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</si>
  <si>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</si>
  <si>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</si>
  <si>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</si>
  <si>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</si>
  <si>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</si>
  <si>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</si>
  <si>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</si>
  <si>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</si>
  <si>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</si>
  <si>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</si>
  <si>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</si>
  <si>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</si>
  <si>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</si>
  <si>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</si>
  <si>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</si>
  <si>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</si>
  <si>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</si>
  <si>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</si>
  <si>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</si>
  <si>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</si>
  <si>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</si>
  <si>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</si>
  <si>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</si>
  <si>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</si>
  <si>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</si>
  <si>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</si>
  <si>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</si>
  <si>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</si>
  <si>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</si>
  <si>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</si>
  <si>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</si>
  <si>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</si>
  <si>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</si>
  <si>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</si>
  <si>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</si>
  <si>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</si>
  <si>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</si>
  <si>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</si>
  <si>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</si>
  <si>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</si>
  <si>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</si>
  <si>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</si>
  <si>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</si>
  <si>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</si>
  <si>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</si>
  <si>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</si>
  <si>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</si>
  <si>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</si>
  <si>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</si>
  <si>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</si>
  <si>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</si>
  <si>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</si>
  <si>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</si>
  <si>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</si>
  <si>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</si>
  <si>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</si>
  <si>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</si>
  <si>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</si>
  <si>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</si>
  <si>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</si>
  <si>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</si>
  <si>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</si>
  <si>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</si>
  <si>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</si>
  <si>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</si>
  <si>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</si>
  <si>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</si>
  <si>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</si>
  <si>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</si>
  <si>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</si>
  <si>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</si>
  <si>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</si>
  <si>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</si>
  <si>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</si>
  <si>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</si>
  <si>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</si>
  <si>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</si>
  <si>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</si>
  <si>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</si>
  <si>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</si>
  <si>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</si>
  <si>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</si>
  <si>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</si>
  <si>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</si>
  <si>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</si>
  <si>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</si>
  <si>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</si>
  <si>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</si>
  <si>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</si>
  <si>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</si>
  <si>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</si>
  <si>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</si>
  <si>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</si>
  <si>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</si>
  <si>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</si>
  <si>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</si>
  <si>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</si>
  <si>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</si>
  <si>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</si>
  <si>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</si>
  <si>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</si>
  <si>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</si>
  <si>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</si>
  <si>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</si>
  <si>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</si>
  <si>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</si>
  <si>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</si>
  <si>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</si>
  <si>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</si>
  <si>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</si>
  <si>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</si>
  <si>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</si>
  <si>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</si>
  <si>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</si>
  <si>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</si>
  <si>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</si>
  <si>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</si>
  <si>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</si>
  <si>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</si>
  <si>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</si>
  <si>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</si>
  <si>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</si>
  <si>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</si>
  <si>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</si>
  <si>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</si>
  <si>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</si>
  <si>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</si>
  <si>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</si>
  <si>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</si>
  <si>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</si>
  <si>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</si>
  <si>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</si>
  <si>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</si>
  <si>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</si>
  <si>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</si>
  <si>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</si>
  <si>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</si>
  <si>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</si>
  <si>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</si>
  <si>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</si>
  <si>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</si>
  <si>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</si>
  <si>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</si>
  <si>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</si>
  <si>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</si>
  <si>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</si>
  <si>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</si>
  <si>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</si>
  <si>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</si>
  <si>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</si>
  <si>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</si>
  <si>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</si>
  <si>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</si>
  <si>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</si>
  <si>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</si>
  <si>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</si>
  <si>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</si>
  <si>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</si>
  <si>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</si>
  <si>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</si>
  <si>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</si>
  <si>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</si>
  <si>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</si>
  <si>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</si>
  <si>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</si>
  <si>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</si>
  <si>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</si>
  <si>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</si>
  <si>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</si>
  <si>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</si>
  <si>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</si>
  <si>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</si>
  <si>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</si>
  <si>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</si>
  <si>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</si>
  <si>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</si>
  <si>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</si>
  <si>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</si>
  <si>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</si>
  <si>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</si>
  <si>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</si>
  <si>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</si>
  <si>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</si>
  <si>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</si>
  <si>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</si>
  <si>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</si>
  <si>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</si>
  <si>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</si>
  <si>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</si>
  <si>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</si>
  <si>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</si>
  <si>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</si>
  <si>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</si>
  <si>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</si>
  <si>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</si>
  <si>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</si>
  <si>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</si>
  <si>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</si>
  <si>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</si>
  <si>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</si>
  <si>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</si>
  <si>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</si>
  <si>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</si>
  <si>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</si>
  <si>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</si>
  <si>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</si>
  <si>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</si>
  <si>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</si>
  <si>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</si>
  <si>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</si>
  <si>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</si>
  <si>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</si>
  <si>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</si>
  <si>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</si>
  <si>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</si>
  <si>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</si>
  <si>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</si>
  <si>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</si>
  <si>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</si>
  <si>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</si>
  <si>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</si>
  <si>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</si>
  <si>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</si>
  <si>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</si>
  <si>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</si>
  <si>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</si>
  <si>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</si>
  <si>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</si>
  <si>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</si>
  <si>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</si>
  <si>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</si>
  <si>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</si>
  <si>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</si>
  <si>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</si>
  <si>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</si>
  <si>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</si>
  <si>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</si>
  <si>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</si>
  <si>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</si>
  <si>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</si>
  <si>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</si>
  <si>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</si>
  <si>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</si>
  <si>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</si>
  <si>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</si>
  <si>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</si>
  <si>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</si>
  <si>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</si>
  <si>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</si>
  <si>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</si>
  <si>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</si>
  <si>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</si>
  <si>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</si>
  <si>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</si>
  <si>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</si>
  <si>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</si>
  <si>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</si>
  <si>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</si>
  <si>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</si>
  <si>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</si>
  <si>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</si>
  <si>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</si>
  <si>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</si>
  <si>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</si>
  <si>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</si>
  <si>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</si>
  <si>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</si>
  <si>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</si>
  <si>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</si>
  <si>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</si>
  <si>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</si>
  <si>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</si>
  <si>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</si>
  <si>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</si>
  <si>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</si>
  <si>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</si>
  <si>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</si>
  <si>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</si>
  <si>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</si>
  <si>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</si>
  <si>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</si>
  <si>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</si>
  <si>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</si>
  <si>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</si>
  <si>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</si>
  <si>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</si>
  <si>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</si>
  <si>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</si>
  <si>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</si>
  <si>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</si>
  <si>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</si>
  <si>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</si>
  <si>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</si>
  <si>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</si>
  <si>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</si>
  <si>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</si>
  <si>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</si>
  <si>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</si>
  <si>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</si>
  <si>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</si>
  <si>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</si>
  <si>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</si>
  <si>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</si>
  <si>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</si>
  <si>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</si>
  <si>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</si>
  <si>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</si>
  <si>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</si>
  <si>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</si>
  <si>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</si>
  <si>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</si>
  <si>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</si>
  <si>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</si>
  <si>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</si>
  <si>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</si>
  <si>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</si>
  <si>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</si>
  <si>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</si>
  <si>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</si>
  <si>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</si>
  <si>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</si>
  <si>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</si>
  <si>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</si>
  <si>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</si>
  <si>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</si>
  <si>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</si>
  <si>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</si>
  <si>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</si>
  <si>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</si>
  <si>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</si>
  <si>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</si>
  <si>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</si>
  <si>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</si>
  <si>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</si>
  <si>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</si>
  <si>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</si>
  <si>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</si>
  <si>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</si>
  <si>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</si>
  <si>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</si>
  <si>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</si>
  <si>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</si>
  <si>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</si>
  <si>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</si>
  <si>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</si>
  <si>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</si>
  <si>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</si>
  <si>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</si>
  <si>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</si>
  <si>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</si>
  <si>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</si>
  <si>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</si>
  <si>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</si>
  <si>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</si>
  <si>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</si>
  <si>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</si>
  <si>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</si>
  <si>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</si>
  <si>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</si>
  <si>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</si>
  <si>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</si>
  <si>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</si>
  <si>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</si>
  <si>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</si>
  <si>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</si>
  <si>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</si>
  <si>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</si>
  <si>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</si>
  <si>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</si>
  <si>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</si>
  <si>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</si>
  <si>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</si>
  <si>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</si>
  <si>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</si>
  <si>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</si>
  <si>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</si>
  <si>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</si>
  <si>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</si>
  <si>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</si>
  <si>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</si>
  <si>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</si>
  <si>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</si>
  <si>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</si>
  <si>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</si>
  <si>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</si>
  <si>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</si>
  <si>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</si>
  <si>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</si>
  <si>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</si>
  <si>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</si>
  <si>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</si>
  <si>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</si>
  <si>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</si>
  <si>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</si>
  <si>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</si>
  <si>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</si>
  <si>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</si>
  <si>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</si>
  <si>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</si>
  <si>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</si>
  <si>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</si>
  <si>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</si>
  <si>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</si>
  <si>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</si>
  <si>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</si>
  <si>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</si>
  <si>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</si>
  <si>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</si>
  <si>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</si>
  <si>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</si>
  <si>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</si>
  <si>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</si>
  <si>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</si>
  <si>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</si>
  <si>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</si>
  <si>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</si>
  <si>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</si>
  <si>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</si>
  <si>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</si>
  <si>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</si>
  <si>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</si>
  <si>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</si>
  <si>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</si>
  <si>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</si>
  <si>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</si>
  <si>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</si>
  <si>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</si>
  <si>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</si>
  <si>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</si>
  <si>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</si>
  <si>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</si>
  <si>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</si>
  <si>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</si>
  <si>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</si>
  <si>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</si>
  <si>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</si>
  <si>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</si>
  <si>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</si>
  <si>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</si>
  <si>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</si>
  <si>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</si>
  <si>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</si>
  <si>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</si>
  <si>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</si>
  <si>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</si>
  <si>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</si>
  <si>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</si>
  <si>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</si>
  <si>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</si>
  <si>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</si>
  <si>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</si>
  <si>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</si>
  <si>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</si>
  <si>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</si>
  <si>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</si>
  <si>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</si>
  <si>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</si>
  <si>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</si>
  <si>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</si>
  <si>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</si>
  <si>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</si>
  <si>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</si>
  <si>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</si>
  <si>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</si>
  <si>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</si>
  <si>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</si>
  <si>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</si>
  <si>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</si>
  <si>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</si>
  <si>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</si>
  <si>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</si>
  <si>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</si>
  <si>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</si>
  <si>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</si>
  <si>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</si>
  <si>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</si>
  <si>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</si>
  <si>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</si>
  <si>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</si>
  <si>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</si>
  <si>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</si>
  <si>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</si>
  <si>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</si>
  <si>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</si>
  <si>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</si>
  <si>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</si>
  <si>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</si>
  <si>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</si>
  <si>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</si>
  <si>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</si>
  <si>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</si>
  <si>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</si>
  <si>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</si>
  <si>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</si>
  <si>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</si>
  <si>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</si>
  <si>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</si>
  <si>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</si>
  <si>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</si>
  <si>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</si>
  <si>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</si>
  <si>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</si>
  <si>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</si>
  <si>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</si>
  <si>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</si>
  <si>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</si>
  <si>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</si>
  <si>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</si>
  <si>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</si>
  <si>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</si>
  <si>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</si>
  <si>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</si>
  <si>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</si>
  <si>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</si>
  <si>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</si>
  <si>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</si>
  <si>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</si>
  <si>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</si>
  <si>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</si>
  <si>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</si>
  <si>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</si>
  <si>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</si>
  <si>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</si>
  <si>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</si>
  <si>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</si>
  <si>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</si>
  <si>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</si>
  <si>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</si>
  <si>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</si>
  <si>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</si>
  <si>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</si>
  <si>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</si>
  <si>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</si>
  <si>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</si>
  <si>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</si>
  <si>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</si>
  <si>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</si>
  <si>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</si>
  <si>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</si>
  <si>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</si>
  <si>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</si>
  <si>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</si>
  <si>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</si>
  <si>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</si>
  <si>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</si>
  <si>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</si>
  <si>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</si>
  <si>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</si>
  <si>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</si>
  <si>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</si>
  <si>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</si>
  <si>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</si>
  <si>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</si>
  <si>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</si>
  <si>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</si>
  <si>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</si>
  <si>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</si>
  <si>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</si>
  <si>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</si>
  <si>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</si>
  <si>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</si>
  <si>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</si>
  <si>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</si>
  <si>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</si>
  <si>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</si>
  <si>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</si>
  <si>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</si>
  <si>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</si>
  <si>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</si>
  <si>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</si>
  <si>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</si>
  <si>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</si>
  <si>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</si>
  <si>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</si>
  <si>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</si>
  <si>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</si>
  <si>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</si>
  <si>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</si>
  <si>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</si>
  <si>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</si>
  <si>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</si>
  <si>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</si>
  <si>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</si>
  <si>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</si>
  <si>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</si>
  <si>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</si>
  <si>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</si>
  <si>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</si>
  <si>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</si>
  <si>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</si>
  <si>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</si>
  <si>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</si>
  <si>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</si>
  <si>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</si>
  <si>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</si>
  <si>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</si>
  <si>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</si>
  <si>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</si>
  <si>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</si>
  <si>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</si>
  <si>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</si>
  <si>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</si>
  <si>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</si>
  <si>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</si>
  <si>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</si>
  <si>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</si>
  <si>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</si>
  <si>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</si>
  <si>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</si>
  <si>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</si>
  <si>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</si>
  <si>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</si>
  <si>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</si>
  <si>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</si>
  <si>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</si>
  <si>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</si>
  <si>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</si>
  <si>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</si>
  <si>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</si>
  <si>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</si>
  <si>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</si>
  <si>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</si>
  <si>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</si>
  <si>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</si>
  <si>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</si>
  <si>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</si>
  <si>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</si>
  <si>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</si>
  <si>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</si>
  <si>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</si>
  <si>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</si>
  <si>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</si>
  <si>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</si>
  <si>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</si>
  <si>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</si>
  <si>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</si>
  <si>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</si>
  <si>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</si>
  <si>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</si>
  <si>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</si>
  <si>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</si>
  <si>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</si>
  <si>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</si>
  <si>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</si>
  <si>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</si>
  <si>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</si>
  <si>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</si>
  <si>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</si>
  <si>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</si>
  <si>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</si>
  <si>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</si>
  <si>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</si>
  <si>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</si>
  <si>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</si>
  <si>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</si>
  <si>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</si>
  <si>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</si>
  <si>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</si>
  <si>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</si>
  <si>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</si>
  <si>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</si>
  <si>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</si>
  <si>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</si>
  <si>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</si>
  <si>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</si>
  <si>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</si>
  <si>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</si>
  <si>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</si>
  <si>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</si>
  <si>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</si>
  <si>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</si>
  <si>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</si>
  <si>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</si>
  <si>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</si>
  <si>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</si>
  <si>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</si>
  <si>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</si>
  <si>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</si>
  <si>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</si>
  <si>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</si>
  <si>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</si>
  <si>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</si>
  <si>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</si>
  <si>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</si>
  <si>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</si>
  <si>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</si>
  <si>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</si>
  <si>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</si>
  <si>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</si>
  <si>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</si>
  <si>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</si>
  <si>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</si>
  <si>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</si>
  <si>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</si>
  <si>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</si>
  <si>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</si>
  <si>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</si>
  <si>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</si>
  <si>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</si>
  <si>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</si>
  <si>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</si>
  <si>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</si>
  <si>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</si>
  <si>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</si>
  <si>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</si>
  <si>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</si>
  <si>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</si>
  <si>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</si>
  <si>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</si>
  <si>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</si>
  <si>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</si>
  <si>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</si>
  <si>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</si>
  <si>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</si>
  <si>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</si>
  <si>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</si>
  <si>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</si>
  <si>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</si>
  <si>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</si>
  <si>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</si>
  <si>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</si>
  <si>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</si>
  <si>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</si>
  <si>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</si>
  <si>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</si>
  <si>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</si>
  <si>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</si>
  <si>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</si>
  <si>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</si>
  <si>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</si>
  <si>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</si>
  <si>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</si>
  <si>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</si>
  <si>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</si>
  <si>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</si>
  <si>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</si>
  <si>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</si>
  <si>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</si>
  <si>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</si>
  <si>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</si>
  <si>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</si>
  <si>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</si>
  <si>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</si>
  <si>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</si>
  <si>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</si>
  <si>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</si>
  <si>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</si>
  <si>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</si>
  <si>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</si>
  <si>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</si>
  <si>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</si>
  <si>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</si>
  <si>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</si>
  <si>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</si>
  <si>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</si>
  <si>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</si>
  <si>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</si>
  <si>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</si>
  <si>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</si>
  <si>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</si>
  <si>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</si>
  <si>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</si>
  <si>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</si>
  <si>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</si>
  <si>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</si>
  <si>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</si>
  <si>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</si>
  <si>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</si>
  <si>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</si>
  <si>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</si>
  <si>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</si>
  <si>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</si>
  <si>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</si>
  <si>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</si>
  <si>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</si>
  <si>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</si>
  <si>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</si>
  <si>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</si>
  <si>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</si>
  <si>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</si>
  <si>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</si>
  <si>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</si>
  <si>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</si>
  <si>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</si>
  <si>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</si>
  <si>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</si>
  <si>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</si>
  <si>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</si>
  <si>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</si>
  <si>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</si>
  <si>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</si>
  <si>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</si>
  <si>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</si>
  <si>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</si>
  <si>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</si>
  <si>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</si>
  <si>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</si>
  <si>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</si>
  <si>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</si>
  <si>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</si>
  <si>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</si>
  <si>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</si>
  <si>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</si>
  <si>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</si>
  <si>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</si>
  <si>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</si>
  <si>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</si>
  <si>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</si>
  <si>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</si>
  <si>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</si>
  <si>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</si>
  <si>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</si>
  <si>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</si>
  <si>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</si>
  <si>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</si>
  <si>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</si>
  <si>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</si>
  <si>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</si>
  <si>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</si>
  <si>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</si>
  <si>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</si>
  <si>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</si>
  <si>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</si>
  <si>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</si>
  <si>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</si>
  <si>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</si>
  <si>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</si>
  <si>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</si>
  <si>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</si>
  <si>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</si>
  <si>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</si>
  <si>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</si>
  <si>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</si>
  <si>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</si>
  <si>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</si>
  <si>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</si>
  <si>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</si>
  <si>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</si>
  <si>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</si>
  <si>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</si>
  <si>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</si>
  <si>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</si>
  <si>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</si>
  <si>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</si>
  <si>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</si>
  <si>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</si>
  <si>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</si>
  <si>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</si>
  <si>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</si>
  <si>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</si>
  <si>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</si>
  <si>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</si>
  <si>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</si>
  <si>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</si>
  <si>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</si>
  <si>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</si>
  <si>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</si>
  <si>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</si>
  <si>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</si>
  <si>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</si>
  <si>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</si>
  <si>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</si>
  <si>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</si>
  <si>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</si>
  <si>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</si>
  <si>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</si>
  <si>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</si>
  <si>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</si>
  <si>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</si>
  <si>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</si>
  <si>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</si>
  <si>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</si>
  <si>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</si>
  <si>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</si>
  <si>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</si>
  <si>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</si>
  <si>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</si>
  <si>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</si>
  <si>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</si>
  <si>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</si>
  <si>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</si>
  <si>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</si>
  <si>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</si>
  <si>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</si>
  <si>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</si>
  <si>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</si>
  <si>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</si>
  <si>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</si>
  <si>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</si>
  <si>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</si>
  <si>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</si>
  <si>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</si>
  <si>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</si>
  <si>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</si>
  <si>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</si>
  <si>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</si>
  <si>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</si>
  <si>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</si>
  <si>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</si>
  <si>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</si>
  <si>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</si>
  <si>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</si>
  <si>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</si>
  <si>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</si>
  <si>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</si>
  <si>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</si>
  <si>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</si>
  <si>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</si>
  <si>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</si>
  <si>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</si>
  <si>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</si>
  <si>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</si>
  <si>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</si>
  <si>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</si>
  <si>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</si>
  <si>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</si>
  <si>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</si>
  <si>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</si>
  <si>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</si>
  <si>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</si>
  <si>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</si>
  <si>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</si>
  <si>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</si>
  <si>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</si>
  <si>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</si>
  <si>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</si>
  <si>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</si>
  <si>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</si>
  <si>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</si>
  <si>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</si>
  <si>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</si>
  <si>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</si>
  <si>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</si>
  <si>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</si>
  <si>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</si>
  <si>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</si>
  <si>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</si>
  <si>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</si>
  <si>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</si>
  <si>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</si>
  <si>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</si>
  <si>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</si>
  <si>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</si>
  <si>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</si>
  <si>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</si>
  <si>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</si>
  <si>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</si>
  <si>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</si>
  <si>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</si>
  <si>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</si>
  <si>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</si>
  <si>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</si>
  <si>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</si>
  <si>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</si>
  <si>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</si>
  <si>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</si>
  <si>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</si>
  <si>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</si>
  <si>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</si>
  <si>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</si>
  <si>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</si>
  <si>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</si>
  <si>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</si>
  <si>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</si>
  <si>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</si>
  <si>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</si>
  <si>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</si>
  <si>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</si>
  <si>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</si>
  <si>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</si>
  <si>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</si>
  <si>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</si>
  <si>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</si>
  <si>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</si>
  <si>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</si>
  <si>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</si>
  <si>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</si>
  <si>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</si>
  <si>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</si>
  <si>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</si>
  <si>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</si>
  <si>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</si>
  <si>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</si>
  <si>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</si>
  <si>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</si>
  <si>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</si>
  <si>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</si>
  <si>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</si>
  <si>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</si>
  <si>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</si>
  <si>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</si>
  <si>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</si>
  <si>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</si>
  <si>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</si>
  <si>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</si>
  <si>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</si>
  <si>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</si>
  <si>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</si>
  <si>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</si>
  <si>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</si>
  <si>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</si>
  <si>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</si>
  <si>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</si>
  <si>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</si>
  <si>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</si>
  <si>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</si>
  <si>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</si>
  <si>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</si>
  <si>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</si>
  <si>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</si>
  <si>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</si>
  <si>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</si>
  <si>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</si>
  <si>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</si>
  <si>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</si>
  <si>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</si>
  <si>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</si>
  <si>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</si>
  <si>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</si>
  <si>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</si>
  <si>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</si>
  <si>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</si>
  <si>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</si>
  <si>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</si>
  <si>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</si>
  <si>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</si>
  <si>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</si>
  <si>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</si>
  <si>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</si>
  <si>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</si>
  <si>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</si>
  <si>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</si>
  <si>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</si>
  <si>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</si>
  <si>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</si>
  <si>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</si>
  <si>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</si>
  <si>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</si>
  <si>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</si>
  <si>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</si>
  <si>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</si>
  <si>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</si>
  <si>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</si>
  <si>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</si>
  <si>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</si>
  <si>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</si>
  <si>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</si>
  <si>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</si>
  <si>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</si>
  <si>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</si>
  <si>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</si>
  <si>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</si>
  <si>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</si>
  <si>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</si>
  <si>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</si>
  <si>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</si>
  <si>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</si>
  <si>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</si>
  <si>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</si>
  <si>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</si>
  <si>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</si>
  <si>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</si>
  <si>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</si>
  <si>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</si>
  <si>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</si>
  <si>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</si>
  <si>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</si>
  <si>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</si>
  <si>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</si>
  <si>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</si>
  <si>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</si>
  <si>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</si>
  <si>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</si>
  <si>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</si>
  <si>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</si>
  <si>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</si>
  <si>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</si>
  <si>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</si>
  <si>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</si>
  <si>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</si>
  <si>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</si>
  <si>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</si>
  <si>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</si>
  <si>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</si>
  <si>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</si>
  <si>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</si>
  <si>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</si>
  <si>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</si>
  <si>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</si>
  <si>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</si>
  <si>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</si>
  <si>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</si>
  <si>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</si>
  <si>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</si>
  <si>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</si>
  <si>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</si>
  <si>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</si>
  <si>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</si>
  <si>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</si>
  <si>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</si>
  <si>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</si>
  <si>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</si>
  <si>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</si>
  <si>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</si>
  <si>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</si>
  <si>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</si>
  <si>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</si>
  <si>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</si>
  <si>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</si>
  <si>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</si>
  <si>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</si>
  <si>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</si>
  <si>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</si>
  <si>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</si>
  <si>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</si>
  <si>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</si>
  <si>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</si>
  <si>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</si>
  <si>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</si>
  <si>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</si>
  <si>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</si>
  <si>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</si>
  <si>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</si>
  <si>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</si>
  <si>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</si>
  <si>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</si>
  <si>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</si>
  <si>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</si>
  <si>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</si>
  <si>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</si>
  <si>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</si>
  <si>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</si>
  <si>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</si>
  <si>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</si>
  <si>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</si>
  <si>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</si>
  <si>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</si>
  <si>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</si>
  <si>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</si>
  <si>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</si>
  <si>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</si>
  <si>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</si>
  <si>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</si>
  <si>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</si>
  <si>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</si>
  <si>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</si>
  <si>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</si>
  <si>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</si>
  <si>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</si>
  <si>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</si>
  <si>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</si>
  <si>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</si>
  <si>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</si>
  <si>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</si>
  <si>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</si>
  <si>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</si>
  <si>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</si>
  <si>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</si>
  <si>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</si>
  <si>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</si>
  <si>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</si>
  <si>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</si>
  <si>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</si>
  <si>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</si>
  <si>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</si>
  <si>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</si>
  <si>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</si>
  <si>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</si>
  <si>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</si>
  <si>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</si>
  <si>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</si>
  <si>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</si>
  <si>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</si>
  <si>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</si>
  <si>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</si>
  <si>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</si>
  <si>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</si>
  <si>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</si>
  <si>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</si>
  <si>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</si>
  <si>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</si>
  <si>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</si>
  <si>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</si>
  <si>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</si>
  <si>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</si>
  <si>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</si>
  <si>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</si>
  <si>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</si>
  <si>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</si>
  <si>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</si>
  <si>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</si>
  <si>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</si>
  <si>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</si>
  <si>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</si>
  <si>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</si>
  <si>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</si>
  <si>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</si>
  <si>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</si>
  <si>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</si>
  <si>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</si>
  <si>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</si>
  <si>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</si>
  <si>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</si>
  <si>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</si>
  <si>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</si>
  <si>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</si>
  <si>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</si>
  <si>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</si>
  <si>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</si>
  <si>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</si>
  <si>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</si>
  <si>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</si>
  <si>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</si>
  <si>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</si>
  <si>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</si>
  <si>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</si>
  <si>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</si>
  <si>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</si>
  <si>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</si>
  <si>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</si>
  <si>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</si>
  <si>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</si>
  <si>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</si>
  <si>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</si>
  <si>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</si>
  <si>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</si>
  <si>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</si>
  <si>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</si>
  <si>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</si>
  <si>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</si>
  <si>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</si>
  <si>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</si>
  <si>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</si>
  <si>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</si>
  <si>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</si>
  <si>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</si>
  <si>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</si>
  <si>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</si>
  <si>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</si>
  <si>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</si>
  <si>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</si>
  <si>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</si>
  <si>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</si>
  <si>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</si>
  <si>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</si>
  <si>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</si>
  <si>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</si>
  <si>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</si>
  <si>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</si>
  <si>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</si>
  <si>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</si>
  <si>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</si>
  <si>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</si>
  <si>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</si>
  <si>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</si>
  <si>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</si>
  <si>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</si>
  <si>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</si>
  <si>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</si>
  <si>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</si>
  <si>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</si>
  <si>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</si>
  <si>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</si>
  <si>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</si>
  <si>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</si>
  <si>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</si>
  <si>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</si>
  <si>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</si>
  <si>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</si>
  <si>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</si>
  <si>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</si>
  <si>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</si>
  <si>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</si>
  <si>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</si>
  <si>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</si>
  <si>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</si>
  <si>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</si>
  <si>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</si>
  <si>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</si>
  <si>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</si>
  <si>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</si>
  <si>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</si>
  <si>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</si>
  <si>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</si>
  <si>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</si>
  <si>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</si>
  <si>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</si>
  <si>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</si>
  <si>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</si>
  <si>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</si>
  <si>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</si>
  <si>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</si>
  <si>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</si>
  <si>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</si>
  <si>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</si>
  <si>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</si>
  <si>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</si>
  <si>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</si>
  <si>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</si>
  <si>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</si>
  <si>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</si>
  <si>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</si>
  <si>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</si>
  <si>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</si>
  <si>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</si>
  <si>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</si>
  <si>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</si>
  <si>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</si>
  <si>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</si>
  <si>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</si>
  <si>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</si>
  <si>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</si>
  <si>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</si>
  <si>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</si>
  <si>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</si>
  <si>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</si>
  <si>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</si>
  <si>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</si>
  <si>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</si>
  <si>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</si>
  <si>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</si>
  <si>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</si>
  <si>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</si>
  <si>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</si>
  <si>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</si>
  <si>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</si>
  <si>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</si>
  <si>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</si>
  <si>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</si>
  <si>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</si>
  <si>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</si>
  <si>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</si>
  <si>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</si>
  <si>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</si>
  <si>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</si>
  <si>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</si>
  <si>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</si>
  <si>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</si>
  <si>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</si>
  <si>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</si>
  <si>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</si>
  <si>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</si>
  <si>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</si>
  <si>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</si>
  <si>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</si>
  <si>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</si>
  <si>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</si>
  <si>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</si>
  <si>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</si>
  <si>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</si>
  <si>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</si>
  <si>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</si>
  <si>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</si>
  <si>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</si>
  <si>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</si>
  <si>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</si>
  <si>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</si>
  <si>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</si>
  <si>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</si>
  <si>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</si>
  <si>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</si>
  <si>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</si>
  <si>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</si>
  <si>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</si>
  <si>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</si>
  <si>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</si>
  <si>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</si>
  <si>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</si>
  <si>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</si>
  <si>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</si>
  <si>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</si>
  <si>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</si>
  <si>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</si>
  <si>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</si>
  <si>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</si>
  <si>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</si>
  <si>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</si>
  <si>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</si>
  <si>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</si>
  <si>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</si>
  <si>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</si>
  <si>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</si>
  <si>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</si>
  <si>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</si>
  <si>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</si>
  <si>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</si>
  <si>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</si>
  <si>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</si>
  <si>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</si>
  <si>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</si>
  <si>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</si>
  <si>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</si>
  <si>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</si>
  <si>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</si>
  <si>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</si>
  <si>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</si>
  <si>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</si>
  <si>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</si>
  <si>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</si>
  <si>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</si>
  <si>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</si>
  <si>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</si>
  <si>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</si>
  <si>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</si>
  <si>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</si>
  <si>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</si>
  <si>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</si>
  <si>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</si>
  <si>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</si>
  <si>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</si>
  <si>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</si>
  <si>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</si>
  <si>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</si>
  <si>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</si>
  <si>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</si>
  <si>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</si>
  <si>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</si>
  <si>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</si>
  <si>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</si>
  <si>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</si>
  <si>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</si>
  <si>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</si>
  <si>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</si>
  <si>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</si>
  <si>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</si>
  <si>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</si>
  <si>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</si>
  <si>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</si>
  <si>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</si>
  <si>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</si>
  <si>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</si>
  <si>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</si>
  <si>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</si>
  <si>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</si>
  <si>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</si>
  <si>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</si>
  <si>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</si>
  <si>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</si>
  <si>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</si>
  <si>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</si>
  <si>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</si>
  <si>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</si>
  <si>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</si>
  <si>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</si>
  <si>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</si>
  <si>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</si>
  <si>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</si>
  <si>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</si>
  <si>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</si>
  <si>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</si>
  <si>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</si>
  <si>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</si>
  <si>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</si>
  <si>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</si>
  <si>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</si>
  <si>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</si>
  <si>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</si>
  <si>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</si>
  <si>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</si>
  <si>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</si>
  <si>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</si>
  <si>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</si>
  <si>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</si>
  <si>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</si>
  <si>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</si>
  <si>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</si>
  <si>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</si>
  <si>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</si>
  <si>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</si>
  <si>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</si>
  <si>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</si>
  <si>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</si>
  <si>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</si>
  <si>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</si>
  <si>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</si>
  <si>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</si>
  <si>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</si>
  <si>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</si>
  <si>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</si>
  <si>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</si>
  <si>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</si>
  <si>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</si>
  <si>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</si>
  <si>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</si>
  <si>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</si>
  <si>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</si>
  <si>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</si>
  <si>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</si>
  <si>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</si>
  <si>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</si>
  <si>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</si>
  <si>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</si>
  <si>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</si>
  <si>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</si>
  <si>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</si>
  <si>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</si>
  <si>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</si>
  <si>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</si>
  <si>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</si>
  <si>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</si>
  <si>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</si>
  <si>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</si>
  <si>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</si>
  <si>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</si>
  <si>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</si>
  <si>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</si>
  <si>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</si>
  <si>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</si>
  <si>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</si>
  <si>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</si>
  <si>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</si>
  <si>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</si>
  <si>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</si>
  <si>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</si>
  <si>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</si>
  <si>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</si>
  <si>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</si>
  <si>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</si>
  <si>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</si>
  <si>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</si>
  <si>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</si>
  <si>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</si>
  <si>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</si>
  <si>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</si>
  <si>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</si>
  <si>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</si>
  <si>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</si>
  <si>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</si>
  <si>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</si>
  <si>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</si>
  <si>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</si>
  <si>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</si>
  <si>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</si>
  <si>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</si>
  <si>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</si>
  <si>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</si>
  <si>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</si>
  <si>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</si>
  <si>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</si>
  <si>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</si>
  <si>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</si>
  <si>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</si>
  <si>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</si>
  <si>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</si>
  <si>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</si>
  <si>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</si>
  <si>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</si>
  <si>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</si>
  <si>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</si>
  <si>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</si>
  <si>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</si>
  <si>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</si>
  <si>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</si>
  <si>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</si>
  <si>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</si>
  <si>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</si>
  <si>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</si>
  <si>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</si>
  <si>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</si>
  <si>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</si>
  <si>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</si>
  <si>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</si>
  <si>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</si>
  <si>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</si>
  <si>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</si>
  <si>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</si>
  <si>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</si>
  <si>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</si>
  <si>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</si>
  <si>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</si>
  <si>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</si>
  <si>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</si>
  <si>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</si>
  <si>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</si>
  <si>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</si>
  <si>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</si>
  <si>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</si>
  <si>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</si>
  <si>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</si>
  <si>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</si>
  <si>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</si>
  <si>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</si>
  <si>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</si>
  <si>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</si>
  <si>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</si>
  <si>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</si>
  <si>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</si>
  <si>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</si>
  <si>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</si>
  <si>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</si>
  <si>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</si>
  <si>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</si>
  <si>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</si>
  <si>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</si>
  <si>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</si>
  <si>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</si>
  <si>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</si>
  <si>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</si>
  <si>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</si>
  <si>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</si>
  <si>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</si>
  <si>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</si>
  <si>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</si>
  <si>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</si>
  <si>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</si>
  <si>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</si>
  <si>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</si>
  <si>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</si>
  <si>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</si>
  <si>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</si>
  <si>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</si>
  <si>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</si>
  <si>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</si>
  <si>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</si>
  <si>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</si>
  <si>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</si>
  <si>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</si>
  <si>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</si>
  <si>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</si>
  <si>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</si>
  <si>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</si>
  <si>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</si>
  <si>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</si>
  <si>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</si>
  <si>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</si>
  <si>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</si>
  <si>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</si>
  <si>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</si>
  <si>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</si>
  <si>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</si>
  <si>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</si>
  <si>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</si>
  <si>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</si>
  <si>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</si>
  <si>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</si>
  <si>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</si>
  <si>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</si>
  <si>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</si>
  <si>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</si>
  <si>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</si>
  <si>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</si>
  <si>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</si>
  <si>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</si>
  <si>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</si>
  <si>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</si>
  <si>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</si>
  <si>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</si>
  <si>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</si>
  <si>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</si>
  <si>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</si>
  <si>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</si>
  <si>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</si>
  <si>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</si>
  <si>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</si>
  <si>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</si>
  <si>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</si>
  <si>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</si>
  <si>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</si>
  <si>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</si>
  <si>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</si>
  <si>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</si>
  <si>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</si>
  <si>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</si>
  <si>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</si>
  <si>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</si>
  <si>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</si>
  <si>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</si>
  <si>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</si>
  <si>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</si>
  <si>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</si>
  <si>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</si>
  <si>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</si>
  <si>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</si>
  <si>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</si>
  <si>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</si>
  <si>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</si>
  <si>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</si>
  <si>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</si>
  <si>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</si>
  <si>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</si>
  <si>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</si>
  <si>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</si>
  <si>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</si>
  <si>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</si>
  <si>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</si>
  <si>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</si>
  <si>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</si>
  <si>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</si>
  <si>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</si>
  <si>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</si>
  <si>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</si>
  <si>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</si>
  <si>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</si>
  <si>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</si>
  <si>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</si>
  <si>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</si>
  <si>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</si>
  <si>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</si>
  <si>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</si>
  <si>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</si>
  <si>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</si>
  <si>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</si>
  <si>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</si>
  <si>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</si>
  <si>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</si>
  <si>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</si>
  <si>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</si>
  <si>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</si>
  <si>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</si>
  <si>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</si>
  <si>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</si>
  <si>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</si>
  <si>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</si>
  <si>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</si>
  <si>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</si>
  <si>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</si>
  <si>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</si>
  <si>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</si>
  <si>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</si>
  <si>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</si>
  <si>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</si>
  <si>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</si>
  <si>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</si>
  <si>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</si>
  <si>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</si>
  <si>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</si>
  <si>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</si>
  <si>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</si>
  <si>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</si>
  <si>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</si>
  <si>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</si>
  <si>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</si>
  <si>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</si>
  <si>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</si>
  <si>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</si>
  <si>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</si>
  <si>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</si>
  <si>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</si>
  <si>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</si>
  <si>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</si>
  <si>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</si>
  <si>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</si>
  <si>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</si>
  <si>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</si>
  <si>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</si>
  <si>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</si>
  <si>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</si>
  <si>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</si>
  <si>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</si>
  <si>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</si>
  <si>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</si>
  <si>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</si>
  <si>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</si>
  <si>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</si>
  <si>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</si>
  <si>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</si>
  <si>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</si>
  <si>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</si>
  <si>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</si>
  <si>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</si>
  <si>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</si>
  <si>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</si>
  <si>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</si>
  <si>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</si>
  <si>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</si>
  <si>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</si>
  <si>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</si>
  <si>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</si>
  <si>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</si>
  <si>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</si>
  <si>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</si>
  <si>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</si>
  <si>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</si>
  <si>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</si>
  <si>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</si>
  <si>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</si>
  <si>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</si>
  <si>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</si>
  <si>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</si>
  <si>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</si>
  <si>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</si>
  <si>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</si>
  <si>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</si>
  <si>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</si>
  <si>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</si>
  <si>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</si>
  <si>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</si>
  <si>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</si>
  <si>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</si>
  <si>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</si>
  <si>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</si>
  <si>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</si>
  <si>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</si>
  <si>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</si>
  <si>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</si>
  <si>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</si>
  <si>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</si>
  <si>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</si>
  <si>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</si>
  <si>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</si>
  <si>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</si>
  <si>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</si>
  <si>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</si>
  <si>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</si>
  <si>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</si>
  <si>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</si>
  <si>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</si>
  <si>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</si>
  <si>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</si>
  <si>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</si>
  <si>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</si>
  <si>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</si>
  <si>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</si>
  <si>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</si>
  <si>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</si>
  <si>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</si>
  <si>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</si>
  <si>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</si>
  <si>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</si>
  <si>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</si>
  <si>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</si>
  <si>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</si>
  <si>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</si>
  <si>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</si>
  <si>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</si>
  <si>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</si>
  <si>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</si>
  <si>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</si>
  <si>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</si>
  <si>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</si>
  <si>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</si>
  <si>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</si>
  <si>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</si>
  <si>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</si>
  <si>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</si>
  <si>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</si>
  <si>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</si>
  <si>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</si>
  <si>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</si>
  <si>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</si>
  <si>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</si>
  <si>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</si>
  <si>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</si>
  <si>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</si>
  <si>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</si>
  <si>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</si>
  <si>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</si>
  <si>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</si>
  <si>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</si>
  <si>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</si>
  <si>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</si>
  <si>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</si>
  <si>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</si>
  <si>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</si>
  <si>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</si>
  <si>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</si>
  <si>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</si>
  <si>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</si>
  <si>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</si>
  <si>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</si>
  <si>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</si>
  <si>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</si>
  <si>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</si>
  <si>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</si>
  <si>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</si>
  <si>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</si>
  <si>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</si>
  <si>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</si>
  <si>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</si>
  <si>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</si>
  <si>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</si>
  <si>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</si>
  <si>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</si>
  <si>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</si>
  <si>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</si>
  <si>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</si>
  <si>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</si>
  <si>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</si>
  <si>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</si>
  <si>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</si>
  <si>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</si>
  <si>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</si>
  <si>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</si>
  <si>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</si>
  <si>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</si>
  <si>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</si>
  <si>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</si>
  <si>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</si>
  <si>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</si>
  <si>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</si>
  <si>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</si>
  <si>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</si>
  <si>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</si>
  <si>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</si>
  <si>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</si>
  <si>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</si>
  <si>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</si>
  <si>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</si>
  <si>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</si>
  <si>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</si>
  <si>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</si>
  <si>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</si>
  <si>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</si>
  <si>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</si>
  <si>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</si>
  <si>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</si>
  <si>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</si>
  <si>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</si>
  <si>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</si>
  <si>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</si>
  <si>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</si>
  <si>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</si>
  <si>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</si>
  <si>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</si>
  <si>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</si>
  <si>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</si>
  <si>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</si>
  <si>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</si>
  <si>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</si>
  <si>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</si>
  <si>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</si>
  <si>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</si>
  <si>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</si>
  <si>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</si>
  <si>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</si>
  <si>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</si>
  <si>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</si>
  <si>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</si>
  <si>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</si>
  <si>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</si>
  <si>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</si>
  <si>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</si>
  <si>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</si>
  <si>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</si>
  <si>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</si>
  <si>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</si>
  <si>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</si>
  <si>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</si>
  <si>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</si>
  <si>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</si>
  <si>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</si>
  <si>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</si>
  <si>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</si>
  <si>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</si>
  <si>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</si>
  <si>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</si>
  <si>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</si>
  <si>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</si>
  <si>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</si>
  <si>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</si>
  <si>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</si>
  <si>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</si>
  <si>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</si>
  <si>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</si>
  <si>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</si>
  <si>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</si>
  <si>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</si>
  <si>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</si>
  <si>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</si>
  <si>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</si>
  <si>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</si>
  <si>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</si>
  <si>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</si>
  <si>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</si>
  <si>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</si>
  <si>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</si>
  <si>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</si>
  <si>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</si>
  <si>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</si>
  <si>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</si>
  <si>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</si>
  <si>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</si>
  <si>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</si>
  <si>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</si>
  <si>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</si>
  <si>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</si>
  <si>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</si>
  <si>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</si>
  <si>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</si>
  <si>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</si>
  <si>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</si>
  <si>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</si>
  <si>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</si>
  <si>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</si>
  <si>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</si>
  <si>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</si>
  <si>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</si>
  <si>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</si>
  <si>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</si>
  <si>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</si>
  <si>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</si>
  <si>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</si>
  <si>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</si>
  <si>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</si>
  <si>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</si>
  <si>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</si>
  <si>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</si>
  <si>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</si>
  <si>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</si>
  <si>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</si>
  <si>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</si>
  <si>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</si>
  <si>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</si>
  <si>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</si>
  <si>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</si>
  <si>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</si>
  <si>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</si>
  <si>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</si>
  <si>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</si>
  <si>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</si>
  <si>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</si>
  <si>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</si>
  <si>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</si>
  <si>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</si>
  <si>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</si>
  <si>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</si>
  <si>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</si>
  <si>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</si>
  <si>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</si>
  <si>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</si>
  <si>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</si>
  <si>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</si>
  <si>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</si>
  <si>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</si>
  <si>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</si>
  <si>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</si>
  <si>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</si>
  <si>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</si>
  <si>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</si>
  <si>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</si>
  <si>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</si>
  <si>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</si>
  <si>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</si>
  <si>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</si>
  <si>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</si>
  <si>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</si>
  <si>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</si>
  <si>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</si>
  <si>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</si>
  <si>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</si>
  <si>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</si>
  <si>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</si>
  <si>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</si>
  <si>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</si>
  <si>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</si>
  <si>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</si>
  <si>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</si>
  <si>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</si>
  <si>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</si>
  <si>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</si>
  <si>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</si>
  <si>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</si>
  <si>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</si>
  <si>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</si>
  <si>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</si>
  <si>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</si>
  <si>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</si>
  <si>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</si>
  <si>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</si>
  <si>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</si>
  <si>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</si>
  <si>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</si>
  <si>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</si>
  <si>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</si>
  <si>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</si>
  <si>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</si>
  <si>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</si>
  <si>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</si>
  <si>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</si>
  <si>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</si>
  <si>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</si>
  <si>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</si>
  <si>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</si>
  <si>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</si>
  <si>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</si>
  <si>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</si>
  <si>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</si>
  <si>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</si>
  <si>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</si>
  <si>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</si>
  <si>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</si>
  <si>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</si>
  <si>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</si>
  <si>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</si>
  <si>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</si>
  <si>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</si>
  <si>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</si>
  <si>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</si>
  <si>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</si>
  <si>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</si>
  <si>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</si>
  <si>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</si>
  <si>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</si>
  <si>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</si>
  <si>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</si>
  <si>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</si>
  <si>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</si>
  <si>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</si>
  <si>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</si>
  <si>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</si>
  <si>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</si>
  <si>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</si>
  <si>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</si>
  <si>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</si>
  <si>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</si>
  <si>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</si>
  <si>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</si>
  <si>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</si>
  <si>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</si>
  <si>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</si>
  <si>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</si>
  <si>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</si>
  <si>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</si>
  <si>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</si>
  <si>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</si>
  <si>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</si>
  <si>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</si>
  <si>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</si>
  <si>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</si>
  <si>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</si>
  <si>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</si>
  <si>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</si>
  <si>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</si>
  <si>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</si>
  <si>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</si>
  <si>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</si>
  <si>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</si>
  <si>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</si>
  <si>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</si>
  <si>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</si>
  <si>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</si>
  <si>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</si>
  <si>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</si>
  <si>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</si>
  <si>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</si>
  <si>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</si>
  <si>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</si>
  <si>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</si>
  <si>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</si>
  <si>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</si>
  <si>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</si>
  <si>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</si>
  <si>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</si>
  <si>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</si>
  <si>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</si>
  <si>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</si>
  <si>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</si>
  <si>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</si>
  <si>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</si>
  <si>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</si>
  <si>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</si>
  <si>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</si>
  <si>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</si>
  <si>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</si>
  <si>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</si>
  <si>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</si>
  <si>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</si>
  <si>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</si>
  <si>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</si>
  <si>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</si>
  <si>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</si>
  <si>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</si>
  <si>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</si>
  <si>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</si>
  <si>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</si>
  <si>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</si>
  <si>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</si>
  <si>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</si>
  <si>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</si>
  <si>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</si>
  <si>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</si>
  <si>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</si>
  <si>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</si>
  <si>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</si>
  <si>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</si>
  <si>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</si>
  <si>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</si>
  <si>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</si>
  <si>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</si>
  <si>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</si>
  <si>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</si>
  <si>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</si>
  <si>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</si>
  <si>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</si>
  <si>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</si>
  <si>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</si>
  <si>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</si>
  <si>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</si>
  <si>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</si>
  <si>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</si>
  <si>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</si>
  <si>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</si>
  <si>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</si>
  <si>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</si>
  <si>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</si>
  <si>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</si>
  <si>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</si>
  <si>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</si>
  <si>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</si>
  <si>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</si>
  <si>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</si>
  <si>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</si>
  <si>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</si>
  <si>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</si>
  <si>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</si>
  <si>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</si>
  <si>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</si>
  <si>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</si>
  <si>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</si>
  <si>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</si>
  <si>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</si>
  <si>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</si>
  <si>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</si>
  <si>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</si>
  <si>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</si>
  <si>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</si>
  <si>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</si>
  <si>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</si>
  <si>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</si>
  <si>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</si>
  <si>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</si>
  <si>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</si>
  <si>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</si>
  <si>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</si>
  <si>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</si>
  <si>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</si>
  <si>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</si>
  <si>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</si>
  <si>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</si>
  <si>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</si>
  <si>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</si>
  <si>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</si>
  <si>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</si>
  <si>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</si>
  <si>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</si>
  <si>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</si>
  <si>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</si>
  <si>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</si>
  <si>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</si>
  <si>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</si>
  <si>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</si>
  <si>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</si>
  <si>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</si>
  <si>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</si>
  <si>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</si>
  <si>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</si>
  <si>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</si>
  <si>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</si>
  <si>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</si>
  <si>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</si>
  <si>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</si>
  <si>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</si>
  <si>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</si>
  <si>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</si>
  <si>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</si>
  <si>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</si>
  <si>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</si>
  <si>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</si>
  <si>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</si>
  <si>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</si>
  <si>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</si>
  <si>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</si>
  <si>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</si>
  <si>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</si>
  <si>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</si>
  <si>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</si>
  <si>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</si>
  <si>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</si>
  <si>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</si>
  <si>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</si>
  <si>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</si>
  <si>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</si>
  <si>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</si>
  <si>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</si>
  <si>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</si>
  <si>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</si>
  <si>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</si>
  <si>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</si>
  <si>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</si>
  <si>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</si>
  <si>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</si>
  <si>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</si>
  <si>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</si>
  <si>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</si>
  <si>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</si>
  <si>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</si>
  <si>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</si>
  <si>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</si>
  <si>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</si>
  <si>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</si>
  <si>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</si>
  <si>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</si>
  <si>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</si>
  <si>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</si>
  <si>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</si>
  <si>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</si>
  <si>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</si>
  <si>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</si>
  <si>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</si>
  <si>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</si>
  <si>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</si>
  <si>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</si>
  <si>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</si>
  <si>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</si>
  <si>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</si>
  <si>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</si>
  <si>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</si>
  <si>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</si>
  <si>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</si>
  <si>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</si>
  <si>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</si>
  <si>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</si>
  <si>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</si>
  <si>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</si>
  <si>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</si>
  <si>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</si>
  <si>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</si>
  <si>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</si>
  <si>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</si>
  <si>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</si>
  <si>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</si>
  <si>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</si>
  <si>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</si>
  <si>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</si>
  <si>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</si>
  <si>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</si>
  <si>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</si>
  <si>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</si>
  <si>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</si>
  <si>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</si>
  <si>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</si>
  <si>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</si>
  <si>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</si>
  <si>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</si>
  <si>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</si>
  <si>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</si>
  <si>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</si>
  <si>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</si>
  <si>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</si>
  <si>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</si>
  <si>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</si>
  <si>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</si>
  <si>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</si>
  <si>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</si>
  <si>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</si>
  <si>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</si>
  <si>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</si>
  <si>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</si>
  <si>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</si>
  <si>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</si>
  <si>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</si>
  <si>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</si>
  <si>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</si>
  <si>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</si>
  <si>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</si>
  <si>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</si>
  <si>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</si>
  <si>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</si>
  <si>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</si>
  <si>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</si>
  <si>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</si>
  <si>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</si>
  <si>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</si>
  <si>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</si>
  <si>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</si>
  <si>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</si>
  <si>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</si>
  <si>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</si>
  <si>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</si>
  <si>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</si>
  <si>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</si>
  <si>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</si>
  <si>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</si>
  <si>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</si>
  <si>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</si>
  <si>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</si>
  <si>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</si>
  <si>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</si>
  <si>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</si>
  <si>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</si>
  <si>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</si>
  <si>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</si>
  <si>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</si>
  <si>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</si>
  <si>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</si>
  <si>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</si>
  <si>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</si>
  <si>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</si>
  <si>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</si>
  <si>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</si>
  <si>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</si>
  <si>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</si>
  <si>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</si>
  <si>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</si>
  <si>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</si>
  <si>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</si>
  <si>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</si>
  <si>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</si>
  <si>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</si>
  <si>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</si>
  <si>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</si>
  <si>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</si>
  <si>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</si>
  <si>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</si>
  <si>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</si>
  <si>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</si>
  <si>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</si>
  <si>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</si>
  <si>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</si>
  <si>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</si>
  <si>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</si>
  <si>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</si>
  <si>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</si>
  <si>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</si>
  <si>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</si>
  <si>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</si>
  <si>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</si>
  <si>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</si>
  <si>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</si>
  <si>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</si>
  <si>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</si>
  <si>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</si>
  <si>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</si>
  <si>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</si>
  <si>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</si>
  <si>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</si>
  <si>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</si>
  <si>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</si>
  <si>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</si>
  <si>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</si>
  <si>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</si>
  <si>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</si>
  <si>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</si>
  <si>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</si>
  <si>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</si>
  <si>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</si>
  <si>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</si>
  <si>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</si>
  <si>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</si>
  <si>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</si>
  <si>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</si>
  <si>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</si>
  <si>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</si>
  <si>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</si>
  <si>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</si>
  <si>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</si>
  <si>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</si>
  <si>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</si>
  <si>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</si>
  <si>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</si>
  <si>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</si>
  <si>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</si>
  <si>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</si>
  <si>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</si>
  <si>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</si>
  <si>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</si>
  <si>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</si>
  <si>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</si>
  <si>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</si>
  <si>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</si>
  <si>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</si>
  <si>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</si>
  <si>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</si>
  <si>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</si>
  <si>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</si>
  <si>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</si>
  <si>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</si>
  <si>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</si>
  <si>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</si>
  <si>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</si>
  <si>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</si>
  <si>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</si>
  <si>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</si>
  <si>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</si>
  <si>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</si>
  <si>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</si>
  <si>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</si>
  <si>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</si>
  <si>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</si>
  <si>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</si>
  <si>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</si>
  <si>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</si>
  <si>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</si>
  <si>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</si>
  <si>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</si>
  <si>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</si>
  <si>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</si>
  <si>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</si>
  <si>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</si>
  <si>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</si>
  <si>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</si>
  <si>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</si>
  <si>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</si>
  <si>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</si>
  <si>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</si>
  <si>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</si>
  <si>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</si>
  <si>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</si>
  <si>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</si>
  <si>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</si>
  <si>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</si>
  <si>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</si>
  <si>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</si>
  <si>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</si>
  <si>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</si>
  <si>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</si>
  <si>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</si>
  <si>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</si>
  <si>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</si>
  <si>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</si>
  <si>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</si>
  <si>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</si>
  <si>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</si>
  <si>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</si>
  <si>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</si>
  <si>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</si>
  <si>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</si>
  <si>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</si>
  <si>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</si>
  <si>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</si>
  <si>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</si>
  <si>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</si>
  <si>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</si>
  <si>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</si>
  <si>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</si>
  <si>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</si>
  <si>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</si>
  <si>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</si>
  <si>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</si>
  <si>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</si>
  <si>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</si>
  <si>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</si>
  <si>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</si>
  <si>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</si>
  <si>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</si>
  <si>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</si>
  <si>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</si>
  <si>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</si>
  <si>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</si>
  <si>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</si>
  <si>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</si>
  <si>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</si>
  <si>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</si>
  <si>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</si>
  <si>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</si>
  <si>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</si>
  <si>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</si>
  <si>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</si>
  <si>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</si>
  <si>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</si>
  <si>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</si>
  <si>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</si>
  <si>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</si>
  <si>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</si>
  <si>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</si>
  <si>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</si>
  <si>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</si>
  <si>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</si>
  <si>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</si>
  <si>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</si>
  <si>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</si>
  <si>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</si>
  <si>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</si>
  <si>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</si>
  <si>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</si>
  <si>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</si>
  <si>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</si>
  <si>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</si>
  <si>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</si>
  <si>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</si>
  <si>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</si>
  <si>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</si>
  <si>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</si>
  <si>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</si>
  <si>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</si>
  <si>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</si>
  <si>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</si>
  <si>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</si>
  <si>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</si>
  <si>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</si>
  <si>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</si>
  <si>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</si>
  <si>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</si>
  <si>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</si>
  <si>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</si>
  <si>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</si>
  <si>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</si>
  <si>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</si>
  <si>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</si>
  <si>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</si>
  <si>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</si>
  <si>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</si>
  <si>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</si>
  <si>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</si>
  <si>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</si>
  <si>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</si>
  <si>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</si>
  <si>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</si>
  <si>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</si>
  <si>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</si>
  <si>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</si>
  <si>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</si>
  <si>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</si>
  <si>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</si>
  <si>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</si>
  <si>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</si>
  <si>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</si>
  <si>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</si>
  <si>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</si>
  <si>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</si>
  <si>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</si>
  <si>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</si>
  <si>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</si>
  <si>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</si>
  <si>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</si>
  <si>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</si>
  <si>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</si>
  <si>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</si>
  <si>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</si>
  <si>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</si>
  <si>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</si>
  <si>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</si>
  <si>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</si>
  <si>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</si>
  <si>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</si>
  <si>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</si>
  <si>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</si>
  <si>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</si>
  <si>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</si>
  <si>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</si>
  <si>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</si>
  <si>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</si>
  <si>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</si>
  <si>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</si>
  <si>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</si>
  <si>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</si>
  <si>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</si>
  <si>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</si>
  <si>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</si>
  <si>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</si>
  <si>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</si>
  <si>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</si>
  <si>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</si>
  <si>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</si>
  <si>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</si>
  <si>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</si>
  <si>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</si>
  <si>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</si>
  <si>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</si>
  <si>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</si>
  <si>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</si>
  <si>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</si>
  <si>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</si>
  <si>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</si>
  <si>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</si>
  <si>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</si>
  <si>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</si>
  <si>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</si>
  <si>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</si>
  <si>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</si>
  <si>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</si>
  <si>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</si>
  <si>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</si>
  <si>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</si>
  <si>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</si>
  <si>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</si>
  <si>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</si>
  <si>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</si>
  <si>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</si>
  <si>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</si>
  <si>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</si>
  <si>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</si>
  <si>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</si>
  <si>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</si>
  <si>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</si>
  <si>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</si>
  <si>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</si>
  <si>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</si>
  <si>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</si>
  <si>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</si>
  <si>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</si>
  <si>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</si>
  <si>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</si>
  <si>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</si>
  <si>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</si>
  <si>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</si>
  <si>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</si>
  <si>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</si>
  <si>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</si>
  <si>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</si>
  <si>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</si>
  <si>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</si>
  <si>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</si>
  <si>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</si>
  <si>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</si>
  <si>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</si>
  <si>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</si>
  <si>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</si>
  <si>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</si>
  <si>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</si>
  <si>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</si>
  <si>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</si>
  <si>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</si>
  <si>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</si>
  <si>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</si>
  <si>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</si>
  <si>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</si>
  <si>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</si>
  <si>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</si>
  <si>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</si>
  <si>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</si>
  <si>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</si>
  <si>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</si>
  <si>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</si>
  <si>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</si>
  <si>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</si>
  <si>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</si>
  <si>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</si>
  <si>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</si>
  <si>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</si>
  <si>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</si>
  <si>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</si>
  <si>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</si>
  <si>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</si>
  <si>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</si>
  <si>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</si>
  <si>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</si>
  <si>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</si>
  <si>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</si>
  <si>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</si>
  <si>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</si>
  <si>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</si>
  <si>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</si>
  <si>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</si>
  <si>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</si>
  <si>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</si>
  <si>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</si>
  <si>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</si>
  <si>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</si>
  <si>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</si>
  <si>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</si>
  <si>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</si>
  <si>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</si>
  <si>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</si>
  <si>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</si>
  <si>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</si>
  <si>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</si>
  <si>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</si>
  <si>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</si>
  <si>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</si>
  <si>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</si>
  <si>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</si>
  <si>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</si>
  <si>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</si>
  <si>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</si>
  <si>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</si>
  <si>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</si>
  <si>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</si>
  <si>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</si>
  <si>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</si>
  <si>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</si>
  <si>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</si>
  <si>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</si>
  <si>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</si>
  <si>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</si>
  <si>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</si>
  <si>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</si>
  <si>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</si>
  <si>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</si>
  <si>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</si>
  <si>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</si>
  <si>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</si>
  <si>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</si>
  <si>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</si>
  <si>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</si>
  <si>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</si>
  <si>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</si>
  <si>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</si>
  <si>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</si>
  <si>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</si>
  <si>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</si>
  <si>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</si>
  <si>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</si>
  <si>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</si>
  <si>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</si>
  <si>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</si>
  <si>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</si>
  <si>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</si>
  <si>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</si>
  <si>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</si>
  <si>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</si>
  <si>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</si>
  <si>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</si>
  <si>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</si>
  <si>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</si>
  <si>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</si>
  <si>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</si>
  <si>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</si>
  <si>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</si>
  <si>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</si>
  <si>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</si>
  <si>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</si>
  <si>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</si>
  <si>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</si>
  <si>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</si>
  <si>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</si>
  <si>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</si>
  <si>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</si>
  <si>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</si>
  <si>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</si>
  <si>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</si>
  <si>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</si>
  <si>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</si>
  <si>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</si>
  <si>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</si>
  <si>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</si>
  <si>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</si>
  <si>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</si>
  <si>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</si>
  <si>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</si>
  <si>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</si>
  <si>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</si>
  <si>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</si>
  <si>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</si>
  <si>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</si>
  <si>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</si>
  <si>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</si>
  <si>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</si>
  <si>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</si>
  <si>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</si>
  <si>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</si>
  <si>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</si>
  <si>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</si>
  <si>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</si>
  <si>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</si>
  <si>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</si>
  <si>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</si>
  <si>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</si>
  <si>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</si>
  <si>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</si>
  <si>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</si>
  <si>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</si>
  <si>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</si>
  <si>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</si>
  <si>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</si>
  <si>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</si>
  <si>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</si>
  <si>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</si>
  <si>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</si>
  <si>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</si>
  <si>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</si>
  <si>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</si>
  <si>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</si>
  <si>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</si>
  <si>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</si>
  <si>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</si>
  <si>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</si>
  <si>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</si>
  <si>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</si>
  <si>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</si>
  <si>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</si>
  <si>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</si>
  <si>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</si>
  <si>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</si>
  <si>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</si>
  <si>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</si>
  <si>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</si>
  <si>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</si>
  <si>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</si>
  <si>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</si>
  <si>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</si>
  <si>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</si>
  <si>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</si>
  <si>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</si>
  <si>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</si>
  <si>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</si>
  <si>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</si>
  <si>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</si>
  <si>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</si>
  <si>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</si>
  <si>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</si>
  <si>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</si>
  <si>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</si>
  <si>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</si>
  <si>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</si>
  <si>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</si>
  <si>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</si>
  <si>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</si>
  <si>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</si>
  <si>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</si>
  <si>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</si>
  <si>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</si>
  <si>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</si>
  <si>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</si>
  <si>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</si>
  <si>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</si>
  <si>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</si>
  <si>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</si>
  <si>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</si>
  <si>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</si>
  <si>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</si>
  <si>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</si>
  <si>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</si>
  <si>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</si>
  <si>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</si>
  <si>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</si>
  <si>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</si>
  <si>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</si>
  <si>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</si>
  <si>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</si>
  <si>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</si>
  <si>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</si>
  <si>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</si>
  <si>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</si>
  <si>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</si>
  <si>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</si>
  <si>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</si>
  <si>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</si>
  <si>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</si>
  <si>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</si>
  <si>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</si>
  <si>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</si>
  <si>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</si>
  <si>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</si>
  <si>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</si>
  <si>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</si>
  <si>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</si>
  <si>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</si>
  <si>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</si>
  <si>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</si>
  <si>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</si>
  <si>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</si>
  <si>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</si>
  <si>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</si>
  <si>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</si>
  <si>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</si>
  <si>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</si>
  <si>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</si>
  <si>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</si>
  <si>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</si>
  <si>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</si>
  <si>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</si>
  <si>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</si>
  <si>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</si>
  <si>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</si>
  <si>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</si>
  <si>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</si>
  <si>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</si>
  <si>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</si>
  <si>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</si>
  <si>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</si>
  <si>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</si>
  <si>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</si>
  <si>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</si>
  <si>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</si>
  <si>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</si>
  <si>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</si>
  <si>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</si>
  <si>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</si>
  <si>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</si>
  <si>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</si>
  <si>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</si>
  <si>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</si>
  <si>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</si>
  <si>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</si>
  <si>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</si>
  <si>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</si>
  <si>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</si>
  <si>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</si>
  <si>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</si>
  <si>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</si>
  <si>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</si>
  <si>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</si>
  <si>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</si>
  <si>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</si>
  <si>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</si>
  <si>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</si>
  <si>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</si>
  <si>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</si>
  <si>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</si>
  <si>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</si>
  <si>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</si>
  <si>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</si>
  <si>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</si>
  <si>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</si>
  <si>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</si>
  <si>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</si>
  <si>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</si>
  <si>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</si>
  <si>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</si>
  <si>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</si>
  <si>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</si>
  <si>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</si>
  <si>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</si>
  <si>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</si>
  <si>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</si>
  <si>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</si>
  <si>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</si>
  <si>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</si>
  <si>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</si>
  <si>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</si>
  <si>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</si>
  <si>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</si>
  <si>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</si>
  <si>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</si>
  <si>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</si>
  <si>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</si>
  <si>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</si>
  <si>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</si>
  <si>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</si>
  <si>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</si>
  <si>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</si>
  <si>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</si>
  <si>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</si>
  <si>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</si>
  <si>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</si>
  <si>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</si>
  <si>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</si>
  <si>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</si>
  <si>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</si>
  <si>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</si>
  <si>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</si>
  <si>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</si>
  <si>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</si>
  <si>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</si>
  <si>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</si>
  <si>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</si>
  <si>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</si>
  <si>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</si>
  <si>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</si>
  <si>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</si>
  <si>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</si>
  <si>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</si>
  <si>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</si>
  <si>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</si>
  <si>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</si>
  <si>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</si>
  <si>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</si>
  <si>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</si>
  <si>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</si>
  <si>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</si>
  <si>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</si>
  <si>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</si>
  <si>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</si>
  <si>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</si>
  <si>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</si>
  <si>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</si>
  <si>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</si>
  <si>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</si>
  <si>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</si>
  <si>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</si>
  <si>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</si>
  <si>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</si>
  <si>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</si>
  <si>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</si>
  <si>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</si>
  <si>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</si>
  <si>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</si>
  <si>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</si>
  <si>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</si>
  <si>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</si>
  <si>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</si>
  <si>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</si>
  <si>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</si>
  <si>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</si>
  <si>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</si>
  <si>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</si>
  <si>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</si>
  <si>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</si>
  <si>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</si>
  <si>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</si>
  <si>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</si>
  <si>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</si>
  <si>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</si>
  <si>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</si>
  <si>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</si>
  <si>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</si>
  <si>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</si>
  <si>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</si>
  <si>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</si>
  <si>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</si>
  <si>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</si>
  <si>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</si>
  <si>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</si>
  <si>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</si>
  <si>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</si>
  <si>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</si>
  <si>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</si>
  <si>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</si>
  <si>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</si>
  <si>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</si>
  <si>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</si>
  <si>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</si>
  <si>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</si>
  <si>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</si>
  <si>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</si>
  <si>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</si>
  <si>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</si>
  <si>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</si>
  <si>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</si>
  <si>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</si>
  <si>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</si>
  <si>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</si>
  <si>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</si>
  <si>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</si>
  <si>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</si>
  <si>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</si>
  <si>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</si>
  <si>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</si>
  <si>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</si>
  <si>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</si>
  <si>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</si>
  <si>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</si>
  <si>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</si>
  <si>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</si>
  <si>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</si>
  <si>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</si>
  <si>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</si>
  <si>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</si>
  <si>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</si>
  <si>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</si>
  <si>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</si>
  <si>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</si>
  <si>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</si>
  <si>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</si>
  <si>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</si>
  <si>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</si>
  <si>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</si>
  <si>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</si>
  <si>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</si>
  <si>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</si>
  <si>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</si>
  <si>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</si>
  <si>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</si>
  <si>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</si>
  <si>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</si>
  <si>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</si>
  <si>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</si>
  <si>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</si>
  <si>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</si>
  <si>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</si>
  <si>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</si>
  <si>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</si>
  <si>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</si>
  <si>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</si>
  <si>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</si>
  <si>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</si>
  <si>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</si>
  <si>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</si>
  <si>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</si>
  <si>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</si>
  <si>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</si>
  <si>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</si>
  <si>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</si>
  <si>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</si>
  <si>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</si>
  <si>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</si>
  <si>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</si>
  <si>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</si>
  <si>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</si>
  <si>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</si>
  <si>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</si>
  <si>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</si>
  <si>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</si>
  <si>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</si>
  <si>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</si>
  <si>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</si>
  <si>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</si>
  <si>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</si>
  <si>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</si>
  <si>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</si>
  <si>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</si>
  <si>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</si>
  <si>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</si>
  <si>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</si>
  <si>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</si>
  <si>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</si>
  <si>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</si>
  <si>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</si>
  <si>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</si>
  <si>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</si>
  <si>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</si>
  <si>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</si>
  <si>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</si>
  <si>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</si>
  <si>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</si>
  <si>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</si>
  <si>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</si>
  <si>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</si>
  <si>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</si>
  <si>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</si>
  <si>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</si>
  <si>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</si>
  <si>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</si>
  <si>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</si>
  <si>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</si>
  <si>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</si>
  <si>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</si>
  <si>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</si>
  <si>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</si>
  <si>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</si>
  <si>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</si>
  <si>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</si>
  <si>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</si>
  <si>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</si>
  <si>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</si>
  <si>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</si>
  <si>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</si>
  <si>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</si>
  <si>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</si>
  <si>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</si>
  <si>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</si>
  <si>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</si>
  <si>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</si>
  <si>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</si>
  <si>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</si>
  <si>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</si>
  <si>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</si>
  <si>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</si>
  <si>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</si>
  <si>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</si>
  <si>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</si>
  <si>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</si>
  <si>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</si>
  <si>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</si>
  <si>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</si>
  <si>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</si>
  <si>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</si>
  <si>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</si>
  <si>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</si>
  <si>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</si>
  <si>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</si>
  <si>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</si>
  <si>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</si>
  <si>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</si>
  <si>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</si>
  <si>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</si>
  <si>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</si>
  <si>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</si>
  <si>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</si>
  <si>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</si>
  <si>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</si>
  <si>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</si>
  <si>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</si>
  <si>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</si>
  <si>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</si>
  <si>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</si>
  <si>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</si>
  <si>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</si>
  <si>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</si>
  <si>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</si>
  <si>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</si>
  <si>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</si>
  <si>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</si>
  <si>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</si>
  <si>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</si>
  <si>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</si>
  <si>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</si>
  <si>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</si>
  <si>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</si>
  <si>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</si>
  <si>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</si>
  <si>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</si>
  <si>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</si>
  <si>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</si>
  <si>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</si>
  <si>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</si>
  <si>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</si>
  <si>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</si>
  <si>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</si>
  <si>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</si>
  <si>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</si>
  <si>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</si>
  <si>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</si>
  <si>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</si>
  <si>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</si>
  <si>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</si>
  <si>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</si>
  <si>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</si>
  <si>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</si>
  <si>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</si>
  <si>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</si>
  <si>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</si>
  <si>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</si>
  <si>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</si>
  <si>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</si>
  <si>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</si>
  <si>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</si>
  <si>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</si>
  <si>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</si>
  <si>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</si>
  <si>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</si>
  <si>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</si>
  <si>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</si>
  <si>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</si>
  <si>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</si>
  <si>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</si>
  <si>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</si>
  <si>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</si>
  <si>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</si>
  <si>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</si>
  <si>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</si>
  <si>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</si>
  <si>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</si>
  <si>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</si>
  <si>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</si>
  <si>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</si>
  <si>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</si>
  <si>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</si>
  <si>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</si>
  <si>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</si>
  <si>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</si>
  <si>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</si>
  <si>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</si>
  <si>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</si>
  <si>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</si>
  <si>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</si>
  <si>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</si>
  <si>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</si>
  <si>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</si>
  <si>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</si>
  <si>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</si>
  <si>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</si>
  <si>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</si>
  <si>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</si>
  <si>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</si>
  <si>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</si>
  <si>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</si>
  <si>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</si>
  <si>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</si>
  <si>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</si>
  <si>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</si>
  <si>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</si>
  <si>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</si>
  <si>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</si>
  <si>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</si>
  <si>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</si>
  <si>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</si>
  <si>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</si>
  <si>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</si>
  <si>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</si>
  <si>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</si>
  <si>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</si>
  <si>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</si>
  <si>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</si>
  <si>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</si>
  <si>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</si>
  <si>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</si>
  <si>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</si>
  <si>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</si>
  <si>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</si>
  <si>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</si>
  <si>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</si>
  <si>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</si>
  <si>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</si>
  <si>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</si>
  <si>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</si>
  <si>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</si>
  <si>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</si>
  <si>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</si>
  <si>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</si>
  <si>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</si>
  <si>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</si>
  <si>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</si>
  <si>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</si>
  <si>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</si>
  <si>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</si>
  <si>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</si>
  <si>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</si>
  <si>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</si>
  <si>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</si>
  <si>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</si>
  <si>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</si>
  <si>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</si>
  <si>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</si>
  <si>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</si>
  <si>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</si>
  <si>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</si>
  <si>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</si>
  <si>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</si>
  <si>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</si>
  <si>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</si>
  <si>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</si>
  <si>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</si>
  <si>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</si>
  <si>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</si>
  <si>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</si>
  <si>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</si>
  <si>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</si>
  <si>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</si>
  <si>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</si>
  <si>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</si>
  <si>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</si>
  <si>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</si>
  <si>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</si>
  <si>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</si>
  <si>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</si>
  <si>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</si>
  <si>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</si>
  <si>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</si>
  <si>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</si>
  <si>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</si>
  <si>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</si>
  <si>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</si>
  <si>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</si>
  <si>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</si>
  <si>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</si>
  <si>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</si>
  <si>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</si>
  <si>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</si>
  <si>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</si>
  <si>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</si>
  <si>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</si>
  <si>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</si>
  <si>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</si>
  <si>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</si>
  <si>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</si>
  <si>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</si>
  <si>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</si>
  <si>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</si>
  <si>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</si>
  <si>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</si>
  <si>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</si>
  <si>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</si>
  <si>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</si>
  <si>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</si>
  <si>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</si>
  <si>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</si>
  <si>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</si>
  <si>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</si>
  <si>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</si>
  <si>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</si>
  <si>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</si>
  <si>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</si>
  <si>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</si>
  <si>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</si>
  <si>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</si>
  <si>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</si>
  <si>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</si>
  <si>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</si>
  <si>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</si>
  <si>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</si>
  <si>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</si>
  <si>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</si>
  <si>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</si>
  <si>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</si>
  <si>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</si>
  <si>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</si>
  <si>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</si>
  <si>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</si>
  <si>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</si>
  <si>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</si>
  <si>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</si>
  <si>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</si>
  <si>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</si>
  <si>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</si>
  <si>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</si>
  <si>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</si>
  <si>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</si>
  <si>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</si>
  <si>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</si>
  <si>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</si>
  <si>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</si>
  <si>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</si>
  <si>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</si>
  <si>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</si>
  <si>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</si>
  <si>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</si>
  <si>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</si>
  <si>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</si>
  <si>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</si>
  <si>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</si>
  <si>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</si>
  <si>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</si>
  <si>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</si>
  <si>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</si>
  <si>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</si>
  <si>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</si>
  <si>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</si>
  <si>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</si>
  <si>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</si>
  <si>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</si>
  <si>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</si>
  <si>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</si>
  <si>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</si>
  <si>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</si>
  <si>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</si>
  <si>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</si>
  <si>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</si>
  <si>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</si>
  <si>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</si>
  <si>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</si>
  <si>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</si>
  <si>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</si>
  <si>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</si>
  <si>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</si>
  <si>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</si>
  <si>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</si>
  <si>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</si>
  <si>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</si>
  <si>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</si>
  <si>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</si>
  <si>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</si>
  <si>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</si>
  <si>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</si>
  <si>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</si>
  <si>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</si>
  <si>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</si>
  <si>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</si>
  <si>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</si>
  <si>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</si>
  <si>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</si>
  <si>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</si>
  <si>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</si>
  <si>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</si>
  <si>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</si>
  <si>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</si>
  <si>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</si>
  <si>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</si>
  <si>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</si>
  <si>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</si>
  <si>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</si>
  <si>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</si>
  <si>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</si>
  <si>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</si>
  <si>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</si>
  <si>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</si>
  <si>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</si>
  <si>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</si>
  <si>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</si>
  <si>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</si>
  <si>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</si>
  <si>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</si>
  <si>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</si>
  <si>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</si>
  <si>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</si>
  <si>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</si>
  <si>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</si>
  <si>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</si>
  <si>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</si>
  <si>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</si>
  <si>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</si>
  <si>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</si>
  <si>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</si>
  <si>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</si>
  <si>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</si>
  <si>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</si>
  <si>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</si>
  <si>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</si>
  <si>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</si>
  <si>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</si>
  <si>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</si>
  <si>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</si>
  <si>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</si>
  <si>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</si>
  <si>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</si>
  <si>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</si>
  <si>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</si>
  <si>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</si>
  <si>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</si>
  <si>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</si>
  <si>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</si>
  <si>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</si>
  <si>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</si>
  <si>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</si>
  <si>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</si>
  <si>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</si>
  <si>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</si>
  <si>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</si>
  <si>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</si>
  <si>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</si>
  <si>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</si>
  <si>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</si>
  <si>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</si>
  <si>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</si>
  <si>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</si>
  <si>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</si>
  <si>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</si>
  <si>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</si>
  <si>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</si>
  <si>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</si>
  <si>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</si>
  <si>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</si>
  <si>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</si>
  <si>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</si>
  <si>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</si>
  <si>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</si>
  <si>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</si>
  <si>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</si>
  <si>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</si>
  <si>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</si>
  <si>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</si>
  <si>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</si>
  <si>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</si>
  <si>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</si>
  <si>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</si>
  <si>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</si>
  <si>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</si>
  <si>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</si>
  <si>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</si>
  <si>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</si>
  <si>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</si>
  <si>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</si>
  <si>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</si>
  <si>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</si>
  <si>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</si>
  <si>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</si>
  <si>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</si>
  <si>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</si>
  <si>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</si>
  <si>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</si>
  <si>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</si>
  <si>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</si>
  <si>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</si>
  <si>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</si>
  <si>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</si>
  <si>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</si>
  <si>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</si>
  <si>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</si>
  <si>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</si>
  <si>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</si>
  <si>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</si>
  <si>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</si>
  <si>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</si>
  <si>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</si>
  <si>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</si>
  <si>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</si>
  <si>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</si>
  <si>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</si>
  <si>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</si>
  <si>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</si>
  <si>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</si>
  <si>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</si>
  <si>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</si>
  <si>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</si>
  <si>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</si>
  <si>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</si>
  <si>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</si>
  <si>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</si>
  <si>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</si>
  <si>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</si>
  <si>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</si>
  <si>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</si>
  <si>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</si>
  <si>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</si>
  <si>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</si>
  <si>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</si>
  <si>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</si>
  <si>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</si>
  <si>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</si>
  <si>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</si>
  <si>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</si>
  <si>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</si>
  <si>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</si>
  <si>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</si>
  <si>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</si>
  <si>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</si>
  <si>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</si>
  <si>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</si>
  <si>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</si>
  <si>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</si>
  <si>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</si>
  <si>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</si>
  <si>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</si>
  <si>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</si>
  <si>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</si>
  <si>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</si>
  <si>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</si>
  <si>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</si>
  <si>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</si>
  <si>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</si>
  <si>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</si>
  <si>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</si>
  <si>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</si>
  <si>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</si>
  <si>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</si>
  <si>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</si>
  <si>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</si>
  <si>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</si>
  <si>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</si>
  <si>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</si>
  <si>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</si>
  <si>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</si>
  <si>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</si>
  <si>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</si>
  <si>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</si>
  <si>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</si>
  <si>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</si>
  <si>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</si>
  <si>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</si>
  <si>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</si>
  <si>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</si>
  <si>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</si>
  <si>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</si>
  <si>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</si>
  <si>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</si>
  <si>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</si>
  <si>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</si>
  <si>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</si>
  <si>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</si>
  <si>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</si>
  <si>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</si>
  <si>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</si>
  <si>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</si>
  <si>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</si>
  <si>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</si>
  <si>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</si>
  <si>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</si>
  <si>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</si>
  <si>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</si>
  <si>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</si>
  <si>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</si>
  <si>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</si>
  <si>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</si>
  <si>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</si>
  <si>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</si>
  <si>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</si>
  <si>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</si>
  <si>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</si>
  <si>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</si>
  <si>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</si>
  <si>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</si>
  <si>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</si>
  <si>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</si>
  <si>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</si>
  <si>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</si>
  <si>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</si>
  <si>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</si>
  <si>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</si>
  <si>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</si>
  <si>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</si>
  <si>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</si>
  <si>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</si>
  <si>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</si>
  <si>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</si>
  <si>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</si>
  <si>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</si>
  <si>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</si>
  <si>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</si>
  <si>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</si>
  <si>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</si>
  <si>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</si>
  <si>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</si>
  <si>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</si>
  <si>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</si>
  <si>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</si>
  <si>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</si>
  <si>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</si>
  <si>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</si>
  <si>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</si>
  <si>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</si>
  <si>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</si>
  <si>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</si>
  <si>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</si>
  <si>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</si>
  <si>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</si>
  <si>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</si>
  <si>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</si>
  <si>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</si>
  <si>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</si>
  <si>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</si>
  <si>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</si>
  <si>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</si>
  <si>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</si>
  <si>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</si>
  <si>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</si>
  <si>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</si>
  <si>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</si>
  <si>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</si>
  <si>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</si>
  <si>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</si>
  <si>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</si>
  <si>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</si>
  <si>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</si>
  <si>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</si>
  <si>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</si>
  <si>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</si>
  <si>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</si>
  <si>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</si>
  <si>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</si>
  <si>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</si>
  <si>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</si>
  <si>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</si>
  <si>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</si>
  <si>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</si>
  <si>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</si>
  <si>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</si>
  <si>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</si>
  <si>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</si>
  <si>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</si>
  <si>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</si>
  <si>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</si>
  <si>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</si>
  <si>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</si>
  <si>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</si>
  <si>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</si>
  <si>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</si>
  <si>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</si>
  <si>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</si>
  <si>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</si>
  <si>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</si>
  <si>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</si>
  <si>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</si>
  <si>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</si>
  <si>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</si>
  <si>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</si>
  <si>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</si>
  <si>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</si>
  <si>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</si>
  <si>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</si>
  <si>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</si>
  <si>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</si>
  <si>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</si>
  <si>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</si>
  <si>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</si>
  <si>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</si>
  <si>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</si>
  <si>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</si>
  <si>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</si>
  <si>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</si>
  <si>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</si>
  <si>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</si>
  <si>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</si>
  <si>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</si>
  <si>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</si>
  <si>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</si>
  <si>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</si>
  <si>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</si>
  <si>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</si>
  <si>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</si>
  <si>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</si>
  <si>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</si>
  <si>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</si>
  <si>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</si>
  <si>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</si>
  <si>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</si>
  <si>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</si>
  <si>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</si>
  <si>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</si>
  <si>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</si>
  <si>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</si>
  <si>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</si>
  <si>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</si>
  <si>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</si>
  <si>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</si>
  <si>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</si>
  <si>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</si>
  <si>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</si>
  <si>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</si>
  <si>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</si>
  <si>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</si>
  <si>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</si>
  <si>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</si>
  <si>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</si>
  <si>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</si>
  <si>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</si>
  <si>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</si>
  <si>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</si>
  <si>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</si>
  <si>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</si>
  <si>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</si>
  <si>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</si>
  <si>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</si>
  <si>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</si>
  <si>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</si>
  <si>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</si>
  <si>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</si>
  <si>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</si>
  <si>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</si>
  <si>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</si>
  <si>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</si>
  <si>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</si>
  <si>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</si>
  <si>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</si>
  <si>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</si>
  <si>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</si>
  <si>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</si>
  <si>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</si>
  <si>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</si>
  <si>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</si>
  <si>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</si>
  <si>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</si>
  <si>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</si>
  <si>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</si>
  <si>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</si>
  <si>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</si>
  <si>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</si>
  <si>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</si>
  <si>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</si>
  <si>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</si>
  <si>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</si>
  <si>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</si>
  <si>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</si>
  <si>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</si>
  <si>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</si>
  <si>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</si>
  <si>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</si>
  <si>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</si>
  <si>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</si>
  <si>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</si>
  <si>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</si>
  <si>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</si>
  <si>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</si>
  <si>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</si>
  <si>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</si>
  <si>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</si>
  <si>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</si>
  <si>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</si>
  <si>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</si>
  <si>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</si>
  <si>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</si>
  <si>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</si>
  <si>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</si>
  <si>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</si>
  <si>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</si>
  <si>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</si>
  <si>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</si>
  <si>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</si>
  <si>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</si>
  <si>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</si>
  <si>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</si>
  <si>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</si>
  <si>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</si>
  <si>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</si>
  <si>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</si>
  <si>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</si>
  <si>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</si>
  <si>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</si>
  <si>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</si>
  <si>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</si>
  <si>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</si>
  <si>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</si>
  <si>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</si>
  <si>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</si>
  <si>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</si>
  <si>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</si>
  <si>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</si>
  <si>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</si>
  <si>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</si>
  <si>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</si>
  <si>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</si>
  <si>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</si>
  <si>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</si>
  <si>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</si>
  <si>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</si>
  <si>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</si>
  <si>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</si>
  <si>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</si>
  <si>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</si>
  <si>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</si>
  <si>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</si>
  <si>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</si>
  <si>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</si>
  <si>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</si>
  <si>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</si>
  <si>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</si>
  <si>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</si>
  <si>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</si>
  <si>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</si>
  <si>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</si>
  <si>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</si>
  <si>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</si>
  <si>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</si>
  <si>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</si>
  <si>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</si>
  <si>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</si>
  <si>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</si>
  <si>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</si>
  <si>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</si>
  <si>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</si>
  <si>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</si>
  <si>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</si>
  <si>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</si>
  <si>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</si>
  <si>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</si>
  <si>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</si>
  <si>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</si>
  <si>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</si>
  <si>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</si>
  <si>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</si>
  <si>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</si>
  <si>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</si>
  <si>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</si>
  <si>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</si>
  <si>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</si>
  <si>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</si>
  <si>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</si>
  <si>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</si>
  <si>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</si>
  <si>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</si>
  <si>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</si>
  <si>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</si>
  <si>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</si>
  <si>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</si>
  <si>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</si>
  <si>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</si>
  <si>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</si>
  <si>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</si>
  <si>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</si>
  <si>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</si>
  <si>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</si>
  <si>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</si>
  <si>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</si>
  <si>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</si>
  <si>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</si>
  <si>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</si>
  <si>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</si>
  <si>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</si>
  <si>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</si>
  <si>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</si>
  <si>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</si>
  <si>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</si>
  <si>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</si>
  <si>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</si>
  <si>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</si>
  <si>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</si>
  <si>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</si>
  <si>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</si>
  <si>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</si>
  <si>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</si>
  <si>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</si>
  <si>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</si>
  <si>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</si>
  <si>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</si>
  <si>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</si>
  <si>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</si>
  <si>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</si>
  <si>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</si>
  <si>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</si>
  <si>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</si>
  <si>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</si>
  <si>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</si>
  <si>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</si>
  <si>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</si>
  <si>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</si>
  <si>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</si>
  <si>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</si>
  <si>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</si>
  <si>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</si>
  <si>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</si>
  <si>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</si>
  <si>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</si>
  <si>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</si>
  <si>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</si>
  <si>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</si>
  <si>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</si>
  <si>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</si>
  <si>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</si>
  <si>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</si>
  <si>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</si>
  <si>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</si>
  <si>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</si>
  <si>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</si>
  <si>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</si>
  <si>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</si>
  <si>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</si>
  <si>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</si>
  <si>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</si>
  <si>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</si>
  <si>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</si>
  <si>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</si>
  <si>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</si>
  <si>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</si>
  <si>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</si>
  <si>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</si>
  <si>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</si>
  <si>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</si>
  <si>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</si>
  <si>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</si>
  <si>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</si>
  <si>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</si>
  <si>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</si>
  <si>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</si>
  <si>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</si>
  <si>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</si>
  <si>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</si>
  <si>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</si>
  <si>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</si>
  <si>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</si>
  <si>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</si>
  <si>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</si>
  <si>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</si>
  <si>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</si>
  <si>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</si>
  <si>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</si>
  <si>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</si>
  <si>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</si>
  <si>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</si>
  <si>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</si>
  <si>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</si>
  <si>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</si>
  <si>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</si>
  <si>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</si>
  <si>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</si>
  <si>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</si>
  <si>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</si>
  <si>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</si>
  <si>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</si>
  <si>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</si>
  <si>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</si>
  <si>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</si>
  <si>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</si>
  <si>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</si>
  <si>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</si>
  <si>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</si>
  <si>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</si>
  <si>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</si>
  <si>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</si>
  <si>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</si>
  <si>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</si>
  <si>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</si>
  <si>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</si>
  <si>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</si>
  <si>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</si>
  <si>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</si>
  <si>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</si>
  <si>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</si>
  <si>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</si>
  <si>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</si>
  <si>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</si>
  <si>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</si>
  <si>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</si>
  <si>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</si>
  <si>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</si>
  <si>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</si>
  <si>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</si>
  <si>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</si>
  <si>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</si>
  <si>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</si>
  <si>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</si>
  <si>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</si>
  <si>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</si>
  <si>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</si>
  <si>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</si>
  <si>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</si>
  <si>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</si>
  <si>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</si>
  <si>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</si>
  <si>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</si>
  <si>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</si>
  <si>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</si>
  <si>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</si>
  <si>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</si>
  <si>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</si>
  <si>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</si>
  <si>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</si>
  <si>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</si>
  <si>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</si>
  <si>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</si>
  <si>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</si>
  <si>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</si>
  <si>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</si>
  <si>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</si>
  <si>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</si>
  <si>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</si>
  <si>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</si>
  <si>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</si>
  <si>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</si>
  <si>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</si>
  <si>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</si>
  <si>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</si>
  <si>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</si>
  <si>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</si>
  <si>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</si>
  <si>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</si>
  <si>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</si>
  <si>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</si>
  <si>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</si>
  <si>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</si>
  <si>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</si>
  <si>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</si>
  <si>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</si>
  <si>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</si>
  <si>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</si>
  <si>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</si>
  <si>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</si>
  <si>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</si>
  <si>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</si>
  <si>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</si>
  <si>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</si>
  <si>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</si>
  <si>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</si>
  <si>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</si>
  <si>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</si>
  <si>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</si>
  <si>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</si>
  <si>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</si>
  <si>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</si>
  <si>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</si>
  <si>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</si>
  <si>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</si>
  <si>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</si>
  <si>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</si>
  <si>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</si>
  <si>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</si>
  <si>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</si>
  <si>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</si>
  <si>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</si>
  <si>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</si>
  <si>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</si>
  <si>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</si>
  <si>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</si>
  <si>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</si>
  <si>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</si>
  <si>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</si>
  <si>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</si>
  <si>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</si>
  <si>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</si>
  <si>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</si>
  <si>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</si>
  <si>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</si>
  <si>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</si>
  <si>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</si>
  <si>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</si>
  <si>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</si>
  <si>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</si>
  <si>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</si>
  <si>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</si>
  <si>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</si>
  <si>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</si>
  <si>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</si>
  <si>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</si>
  <si>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</si>
  <si>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</si>
  <si>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</si>
  <si>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</si>
  <si>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</si>
  <si>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</si>
  <si>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</si>
  <si>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</si>
  <si>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</si>
  <si>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</si>
  <si>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</si>
  <si>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</si>
  <si>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</si>
  <si>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</si>
  <si>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</si>
  <si>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</si>
  <si>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</si>
  <si>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</si>
  <si>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</si>
  <si>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</si>
  <si>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</si>
  <si>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</si>
  <si>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</si>
  <si>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</si>
  <si>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</si>
  <si>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</si>
  <si>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</si>
  <si>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</si>
  <si>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</si>
  <si>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</si>
  <si>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</si>
  <si>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</si>
  <si>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</si>
  <si>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</si>
  <si>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</si>
  <si>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</si>
  <si>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</si>
  <si>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</si>
  <si>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</si>
  <si>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</si>
  <si>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</si>
  <si>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</si>
  <si>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</si>
  <si>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</si>
  <si>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</si>
  <si>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</si>
  <si>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</si>
  <si>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</si>
  <si>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</si>
  <si>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</si>
  <si>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</si>
  <si>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</si>
  <si>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</si>
  <si>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</si>
  <si>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</si>
  <si>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</si>
  <si>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</si>
  <si>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</si>
  <si>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</si>
  <si>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</si>
  <si>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</si>
  <si>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</si>
  <si>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</si>
  <si>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</si>
  <si>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</si>
  <si>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</si>
  <si>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</si>
  <si>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</si>
  <si>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</si>
  <si>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</si>
  <si>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</si>
  <si>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</si>
  <si>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</si>
  <si>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</si>
  <si>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</si>
  <si>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</si>
  <si>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</si>
  <si>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</si>
  <si>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</si>
  <si>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</si>
  <si>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</si>
  <si>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</si>
  <si>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</si>
  <si>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</si>
  <si>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</si>
  <si>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</si>
  <si>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</si>
  <si>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</si>
  <si>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</si>
  <si>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</si>
  <si>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</si>
  <si>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</si>
  <si>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</si>
  <si>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</si>
  <si>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</si>
  <si>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</si>
  <si>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</si>
  <si>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</si>
  <si>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</si>
  <si>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</si>
  <si>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</si>
  <si>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</si>
  <si>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</si>
  <si>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</si>
  <si>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</si>
  <si>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</si>
  <si>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</si>
  <si>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</si>
  <si>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</si>
  <si>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</si>
  <si>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</si>
  <si>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</si>
  <si>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</si>
  <si>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</si>
  <si>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</si>
  <si>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</si>
  <si>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</si>
  <si>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</si>
  <si>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</si>
  <si>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</si>
  <si>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</si>
  <si>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</si>
  <si>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</si>
  <si>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</si>
  <si>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</si>
  <si>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</si>
  <si>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</si>
  <si>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</si>
  <si>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</si>
  <si>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</si>
  <si>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</si>
  <si>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</si>
  <si>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</si>
  <si>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</si>
  <si>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</si>
  <si>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</si>
  <si>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</si>
  <si>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</si>
  <si>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</si>
  <si>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</si>
  <si>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</si>
  <si>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</si>
  <si>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</si>
  <si>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</si>
  <si>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</si>
  <si>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</si>
  <si>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</si>
  <si>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</si>
  <si>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</si>
  <si>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</si>
  <si>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</si>
  <si>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</si>
  <si>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</si>
  <si>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</si>
  <si>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</si>
  <si>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</si>
  <si>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</si>
  <si>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</si>
  <si>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</si>
  <si>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</si>
  <si>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</si>
  <si>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</si>
  <si>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</si>
  <si>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</si>
  <si>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</si>
  <si>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</si>
  <si>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</si>
  <si>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</si>
  <si>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</si>
  <si>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</si>
  <si>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</si>
  <si>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</si>
  <si>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</si>
  <si>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</si>
  <si>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</si>
  <si>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</si>
  <si>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</si>
  <si>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</si>
  <si>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</si>
  <si>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</si>
  <si>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</si>
  <si>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</si>
  <si>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</si>
  <si>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</si>
  <si>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</si>
  <si>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</si>
  <si>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</si>
  <si>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</si>
  <si>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</si>
  <si>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</si>
  <si>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</si>
  <si>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</si>
  <si>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</si>
  <si>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</si>
  <si>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</si>
  <si>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</si>
  <si>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</si>
  <si>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</si>
  <si>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</si>
  <si>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</si>
  <si>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</si>
  <si>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</si>
  <si>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</si>
  <si>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</si>
  <si>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</si>
  <si>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</si>
  <si>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</si>
  <si>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</si>
  <si>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</si>
  <si>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</si>
  <si>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</si>
  <si>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</si>
  <si>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</si>
  <si>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</si>
  <si>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</si>
  <si>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</si>
  <si>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</si>
  <si>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</si>
  <si>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</si>
  <si>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</si>
  <si>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</si>
  <si>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</si>
  <si>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</si>
  <si>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</si>
  <si>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</si>
  <si>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</si>
  <si>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</si>
  <si>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</si>
  <si>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</si>
  <si>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</si>
  <si>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</si>
  <si>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</si>
  <si>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</si>
  <si>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</si>
  <si>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</si>
  <si>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</si>
  <si>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</si>
  <si>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</si>
  <si>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</si>
  <si>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</si>
  <si>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</si>
  <si>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</si>
  <si>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</si>
  <si>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</si>
  <si>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</si>
  <si>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</si>
  <si>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</si>
  <si>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</si>
  <si>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</si>
  <si>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</si>
  <si>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</si>
  <si>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</si>
  <si>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</si>
  <si>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</si>
  <si>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</si>
  <si>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</si>
  <si>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</si>
  <si>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</si>
  <si>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</si>
  <si>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</si>
  <si>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</si>
  <si>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</si>
  <si>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</si>
  <si>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</si>
  <si>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</si>
  <si>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</si>
  <si>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</si>
  <si>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</si>
  <si>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</si>
  <si>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</si>
  <si>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</si>
  <si>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</si>
  <si>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</si>
  <si>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</si>
  <si>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</si>
  <si>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</si>
  <si>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</si>
  <si>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</si>
  <si>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</si>
  <si>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</si>
  <si>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</si>
  <si>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</si>
  <si>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</si>
  <si>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</si>
  <si>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</si>
  <si>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</si>
  <si>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</si>
  <si>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</si>
  <si>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</si>
  <si>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</si>
  <si>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</si>
  <si>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</si>
  <si>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</si>
  <si>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</si>
  <si>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</si>
  <si>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</si>
  <si>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</si>
  <si>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</si>
  <si>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</si>
  <si>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</si>
  <si>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</si>
  <si>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</si>
  <si>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</si>
  <si>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</si>
  <si>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</si>
  <si>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</si>
  <si>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</si>
  <si>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</si>
  <si>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</si>
  <si>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</si>
  <si>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</si>
  <si>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</si>
  <si>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</si>
  <si>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</si>
  <si>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</si>
  <si>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</si>
  <si>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</si>
  <si>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</si>
  <si>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</si>
  <si>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</si>
  <si>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</si>
  <si>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</si>
  <si>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</si>
  <si>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</si>
  <si>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</si>
  <si>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</si>
  <si>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</si>
  <si>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</si>
  <si>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</si>
  <si>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</si>
  <si>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</si>
  <si>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</si>
  <si>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</si>
  <si>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</si>
  <si>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</si>
  <si>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</si>
  <si>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</si>
  <si>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</si>
  <si>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</si>
  <si>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</si>
  <si>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</si>
  <si>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</si>
  <si>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</si>
  <si>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</si>
  <si>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</si>
  <si>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</si>
  <si>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</si>
  <si>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</si>
  <si>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</si>
  <si>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</si>
  <si>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</si>
  <si>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</si>
  <si>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</si>
  <si>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</si>
  <si>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</si>
  <si>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</si>
  <si>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</si>
  <si>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</si>
  <si>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</si>
  <si>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</si>
  <si>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</si>
  <si>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</si>
  <si>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</si>
  <si>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</si>
  <si>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</si>
  <si>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</si>
  <si>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</si>
  <si>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</si>
  <si>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</si>
  <si>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</si>
  <si>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</si>
  <si>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</si>
  <si>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</si>
  <si>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</si>
  <si>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</si>
  <si>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</si>
  <si>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</si>
  <si>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</si>
  <si>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</si>
  <si>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</si>
  <si>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</si>
  <si>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</si>
  <si>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</si>
  <si>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</si>
  <si>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</si>
  <si>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</si>
  <si>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</si>
  <si>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</si>
  <si>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</si>
  <si>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</si>
  <si>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</si>
  <si>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</si>
  <si>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</si>
  <si>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</si>
  <si>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</si>
  <si>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</si>
  <si>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</si>
  <si>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</si>
  <si>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</si>
  <si>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</si>
  <si>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</si>
  <si>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</si>
  <si>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</si>
  <si>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</si>
  <si>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</si>
  <si>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</si>
  <si>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</si>
  <si>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</si>
  <si>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</si>
  <si>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</si>
  <si>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</si>
  <si>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</si>
  <si>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</si>
  <si>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</si>
  <si>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</si>
  <si>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</si>
  <si>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</si>
  <si>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</si>
  <si>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</si>
  <si>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</si>
  <si>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</si>
  <si>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</si>
  <si>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</si>
  <si>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</si>
  <si>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</si>
  <si>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</si>
  <si>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</si>
  <si>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</si>
  <si>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</si>
  <si>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</si>
  <si>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</si>
  <si>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</si>
  <si>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</si>
  <si>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</si>
  <si>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</si>
  <si>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</si>
  <si>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</si>
  <si>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</si>
  <si>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</si>
  <si>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</si>
  <si>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</si>
  <si>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</si>
  <si>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</si>
  <si>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</si>
  <si>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</si>
  <si>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</si>
  <si>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</si>
  <si>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</si>
  <si>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</si>
  <si>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</si>
  <si>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</si>
  <si>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</si>
  <si>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</si>
  <si>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</si>
  <si>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</si>
  <si>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</si>
  <si>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</si>
  <si>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</si>
  <si>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</si>
  <si>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</si>
  <si>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</si>
  <si>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</si>
  <si>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</si>
  <si>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</si>
  <si>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</si>
  <si>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</si>
  <si>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</si>
  <si>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</si>
  <si>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</si>
  <si>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</si>
  <si>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</si>
  <si>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</si>
  <si>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</si>
  <si>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</si>
  <si>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</si>
  <si>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</si>
  <si>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</si>
  <si>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</si>
  <si>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</si>
  <si>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</si>
  <si>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</si>
  <si>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</si>
  <si>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</si>
  <si>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</si>
  <si>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</si>
  <si>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</si>
  <si>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</si>
  <si>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</si>
  <si>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</si>
  <si>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</si>
  <si>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</si>
  <si>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</si>
  <si>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</si>
  <si>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</si>
  <si>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</si>
  <si>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</si>
  <si>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</si>
  <si>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</si>
  <si>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</si>
  <si>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</si>
  <si>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</si>
  <si>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</si>
  <si>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</si>
  <si>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</si>
  <si>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</si>
  <si>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</si>
  <si>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</si>
  <si>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</si>
  <si>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</si>
  <si>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</si>
  <si>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</si>
  <si>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</si>
  <si>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</si>
  <si>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</si>
  <si>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</si>
  <si>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</si>
  <si>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</si>
  <si>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</si>
  <si>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</si>
  <si>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</si>
  <si>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</si>
  <si>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</si>
  <si>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</si>
  <si>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</si>
  <si>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</si>
  <si>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</si>
  <si>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</si>
  <si>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</si>
  <si>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</si>
  <si>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</si>
  <si>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</si>
  <si>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</si>
  <si>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</si>
  <si>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</si>
  <si>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</si>
  <si>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</si>
  <si>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</si>
  <si>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</si>
  <si>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</si>
  <si>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</si>
  <si>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</si>
  <si>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</si>
  <si>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</si>
  <si>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</si>
  <si>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</si>
  <si>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</si>
  <si>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</si>
  <si>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</si>
  <si>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</si>
  <si>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</si>
  <si>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</si>
  <si>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</si>
  <si>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</si>
  <si>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</si>
  <si>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</si>
  <si>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</si>
  <si>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</si>
  <si>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</si>
  <si>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</si>
  <si>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</si>
  <si>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</si>
  <si>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</si>
  <si>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</si>
  <si>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</si>
  <si>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</si>
  <si>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</si>
  <si>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</si>
  <si>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</si>
  <si>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</si>
  <si>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</si>
  <si>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</si>
  <si>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</si>
  <si>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</si>
  <si>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</si>
  <si>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</si>
  <si>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</si>
  <si>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</si>
  <si>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</si>
  <si>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</si>
  <si>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</si>
  <si>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</si>
  <si>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</si>
  <si>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</si>
  <si>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</si>
  <si>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</si>
  <si>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</si>
  <si>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</si>
  <si>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</si>
  <si>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</si>
  <si>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</si>
  <si>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</si>
  <si>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</si>
  <si>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</si>
  <si>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</si>
  <si>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</si>
  <si>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</si>
  <si>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</si>
  <si>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</si>
  <si>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</si>
  <si>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</si>
  <si>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</si>
  <si>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</si>
  <si>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</si>
  <si>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</si>
  <si>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</si>
  <si>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</si>
  <si>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</si>
  <si>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</si>
  <si>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</si>
  <si>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</si>
  <si>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</si>
  <si>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</si>
  <si>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</si>
  <si>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</si>
  <si>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</si>
  <si>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</si>
  <si>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</si>
  <si>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</si>
  <si>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</si>
  <si>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</si>
  <si>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</si>
  <si>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</si>
  <si>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</si>
  <si>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</si>
  <si>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</si>
  <si>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</si>
  <si>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</si>
  <si>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</si>
  <si>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</si>
  <si>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</si>
  <si>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</si>
  <si>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</si>
  <si>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</si>
  <si>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</si>
  <si>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</si>
  <si>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</si>
  <si>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</si>
  <si>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</si>
  <si>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</si>
  <si>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</si>
  <si>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</si>
  <si>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</si>
  <si>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</si>
  <si>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</si>
  <si>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</si>
  <si>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</si>
  <si>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</si>
  <si>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</si>
  <si>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</si>
  <si>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</si>
  <si>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</si>
  <si>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</si>
  <si>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</si>
  <si>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</si>
  <si>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</si>
  <si>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</si>
  <si>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</si>
  <si>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</si>
  <si>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</si>
  <si>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</si>
  <si>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</si>
  <si>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</si>
  <si>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</si>
  <si>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</si>
  <si>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</si>
  <si>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</si>
  <si>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</si>
  <si>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</si>
  <si>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</si>
  <si>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</si>
  <si>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</si>
  <si>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</si>
  <si>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</si>
  <si>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</si>
  <si>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</si>
  <si>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</si>
  <si>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</si>
  <si>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</si>
  <si>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</si>
  <si>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</si>
  <si>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</si>
  <si>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</si>
  <si>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</si>
  <si>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</si>
  <si>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</si>
  <si>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</si>
  <si>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</si>
  <si>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</si>
  <si>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</si>
  <si>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</si>
  <si>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</si>
  <si>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</si>
  <si>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</si>
  <si>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</si>
  <si>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</si>
  <si>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</si>
  <si>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</si>
  <si>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</si>
  <si>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</si>
  <si>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</si>
  <si>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</si>
  <si>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</si>
  <si>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</si>
  <si>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</si>
  <si>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</si>
  <si>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</si>
  <si>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</si>
  <si>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</si>
  <si>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</si>
  <si>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</si>
  <si>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</si>
  <si>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</si>
  <si>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</si>
  <si>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</si>
  <si>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</si>
  <si>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</si>
  <si>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</si>
  <si>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</si>
  <si>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</si>
  <si>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</si>
  <si>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</si>
  <si>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</si>
  <si>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</si>
  <si>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</si>
  <si>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</si>
  <si>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</si>
  <si>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</si>
  <si>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</si>
  <si>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</si>
  <si>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</si>
  <si>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</si>
  <si>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</si>
  <si>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</si>
  <si>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</si>
  <si>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</si>
  <si>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</si>
  <si>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</si>
  <si>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</si>
  <si>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</si>
  <si>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</si>
  <si>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</si>
  <si>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</si>
  <si>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</si>
  <si>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</si>
  <si>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</si>
  <si>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</si>
  <si>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</si>
  <si>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</si>
  <si>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</si>
  <si>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</si>
  <si>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</si>
  <si>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</si>
  <si>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</si>
  <si>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</si>
  <si>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</si>
  <si>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</si>
  <si>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</si>
  <si>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</si>
  <si>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</si>
  <si>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</si>
  <si>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</si>
  <si>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</si>
  <si>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</si>
  <si>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</si>
  <si>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</si>
  <si>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</si>
  <si>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</si>
  <si>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</si>
  <si>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</si>
  <si>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</si>
  <si>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</si>
  <si>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</si>
  <si>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</si>
  <si>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</si>
  <si>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</si>
  <si>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</si>
  <si>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</si>
  <si>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</si>
  <si>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</si>
  <si>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</si>
  <si>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</si>
  <si>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</si>
  <si>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</si>
  <si>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</si>
  <si>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</si>
  <si>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</si>
  <si>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</si>
  <si>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</si>
  <si>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</si>
  <si>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</si>
  <si>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</si>
  <si>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</si>
  <si>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</si>
  <si>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</si>
  <si>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</si>
  <si>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</si>
  <si>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</si>
  <si>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</si>
  <si>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</si>
  <si>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</si>
  <si>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</si>
  <si>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</si>
  <si>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</si>
  <si>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</si>
  <si>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</si>
  <si>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</si>
  <si>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</si>
  <si>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</si>
  <si>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</si>
  <si>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</si>
  <si>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</si>
  <si>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</si>
  <si>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</si>
  <si>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</si>
  <si>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</si>
  <si>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</si>
  <si>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</si>
  <si>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</si>
  <si>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</si>
  <si>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</si>
  <si>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</si>
  <si>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</si>
  <si>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</si>
  <si>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</si>
  <si>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</si>
  <si>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</si>
  <si>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</si>
  <si>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</si>
  <si>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</si>
  <si>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</si>
  <si>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</si>
  <si>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</si>
  <si>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</si>
  <si>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</si>
  <si>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</si>
  <si>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</si>
  <si>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</si>
  <si>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</si>
  <si>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</si>
  <si>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</si>
  <si>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</si>
  <si>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</si>
  <si>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</si>
  <si>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</si>
  <si>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</si>
  <si>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</si>
  <si>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</si>
  <si>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</si>
  <si>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</si>
  <si>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</si>
  <si>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</si>
  <si>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</si>
  <si>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</si>
  <si>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</si>
  <si>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</si>
  <si>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</si>
  <si>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</si>
  <si>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</si>
  <si>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</si>
  <si>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</si>
  <si>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</si>
  <si>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</si>
  <si>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</si>
  <si>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</si>
  <si>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</si>
  <si>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</si>
  <si>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</si>
  <si>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</si>
  <si>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</si>
  <si>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</si>
  <si>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</si>
  <si>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</si>
  <si>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</si>
  <si>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</si>
  <si>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</si>
  <si>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</si>
  <si>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</si>
  <si>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</si>
  <si>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</si>
  <si>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</si>
  <si>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</si>
  <si>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</si>
  <si>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</si>
  <si>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</si>
  <si>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</si>
  <si>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</si>
  <si>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</si>
  <si>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</si>
  <si>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</si>
  <si>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</si>
  <si>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</si>
  <si>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</si>
  <si>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</si>
  <si>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</si>
  <si>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</si>
  <si>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</si>
  <si>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</si>
  <si>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</si>
  <si>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</si>
  <si>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</si>
  <si>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</si>
  <si>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</si>
  <si>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</si>
  <si>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</si>
  <si>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</si>
  <si>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</si>
  <si>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</si>
  <si>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</si>
  <si>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</si>
  <si>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</si>
  <si>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</si>
  <si>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</si>
  <si>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</si>
  <si>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</si>
  <si>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</si>
  <si>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</si>
  <si>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</si>
  <si>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</si>
  <si>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</si>
  <si>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</si>
  <si>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</si>
  <si>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</si>
  <si>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</si>
  <si>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</si>
  <si>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</si>
  <si>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</si>
  <si>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</si>
  <si>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</si>
  <si>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</si>
  <si>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</si>
  <si>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</si>
  <si>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</si>
  <si>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</si>
  <si>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</si>
  <si>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</si>
  <si>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</si>
  <si>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</si>
  <si>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</si>
  <si>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</si>
  <si>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</si>
  <si>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</si>
  <si>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</si>
  <si>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</si>
  <si>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</si>
  <si>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</si>
  <si>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</si>
  <si>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</si>
  <si>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</si>
  <si>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</si>
  <si>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</si>
  <si>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</si>
  <si>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</si>
  <si>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</si>
  <si>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</si>
  <si>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</si>
  <si>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</si>
  <si>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</si>
  <si>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</si>
  <si>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</si>
  <si>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</si>
  <si>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</si>
  <si>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</si>
  <si>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</si>
  <si>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</si>
  <si>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</si>
  <si>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</si>
  <si>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</si>
  <si>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</si>
  <si>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</si>
  <si>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</si>
  <si>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</si>
  <si>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</si>
  <si>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</si>
  <si>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</si>
  <si>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</si>
  <si>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</si>
  <si>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</si>
  <si>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</si>
  <si>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</si>
  <si>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</si>
  <si>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</si>
  <si>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</si>
  <si>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</si>
  <si>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</si>
  <si>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</si>
  <si>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</si>
  <si>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</si>
  <si>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</si>
  <si>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</si>
  <si>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</si>
  <si>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</si>
  <si>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</si>
  <si>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</si>
  <si>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</si>
  <si>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</si>
  <si>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</si>
  <si>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</si>
  <si>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</si>
  <si>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</si>
  <si>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</si>
  <si>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</si>
  <si>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</si>
  <si>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</si>
  <si>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</si>
  <si>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</si>
  <si>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</si>
  <si>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</si>
  <si>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</si>
  <si>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</si>
  <si>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</si>
  <si>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</si>
  <si>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</si>
  <si>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</si>
  <si>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</si>
  <si>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</si>
  <si>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</si>
  <si>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</si>
  <si>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</si>
  <si>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</si>
  <si>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</si>
  <si>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</si>
  <si>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</si>
  <si>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</si>
  <si>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</si>
  <si>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</si>
  <si>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</si>
  <si>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</si>
  <si>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</si>
  <si>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</si>
  <si>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</si>
  <si>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</si>
  <si>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</si>
  <si>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</si>
  <si>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</si>
  <si>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</si>
  <si>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</si>
  <si>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</si>
  <si>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</si>
  <si>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</si>
  <si>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</si>
  <si>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</si>
  <si>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</si>
  <si>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</si>
  <si>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</si>
  <si>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</si>
  <si>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</si>
  <si>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</si>
  <si>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</si>
  <si>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</si>
  <si>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</si>
  <si>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</si>
  <si>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</si>
  <si>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</si>
  <si>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</si>
  <si>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</si>
  <si>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</si>
  <si>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</si>
  <si>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</si>
  <si>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</si>
  <si>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</si>
  <si>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</si>
  <si>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</si>
  <si>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</si>
  <si>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</si>
  <si>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</si>
  <si>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</si>
  <si>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</si>
  <si>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</si>
  <si>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</si>
  <si>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</si>
  <si>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</si>
  <si>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</si>
  <si>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</si>
  <si>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</si>
  <si>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</si>
  <si>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</si>
  <si>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</si>
  <si>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</si>
  <si>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</si>
  <si>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</si>
  <si>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</si>
  <si>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</si>
  <si>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</si>
  <si>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</si>
  <si>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</si>
  <si>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</si>
  <si>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</si>
  <si>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</si>
  <si>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</si>
  <si>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</si>
  <si>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</si>
  <si>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</si>
  <si>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</si>
  <si>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</si>
  <si>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</si>
  <si>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</si>
  <si>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</si>
  <si>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</si>
  <si>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</si>
  <si>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</si>
  <si>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</si>
  <si>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</si>
  <si>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</si>
  <si>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</si>
  <si>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</si>
  <si>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</si>
  <si>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</si>
  <si>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</si>
  <si>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</si>
  <si>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</si>
  <si>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</si>
  <si>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</si>
  <si>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</si>
  <si>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</si>
  <si>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</si>
  <si>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</si>
  <si>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</si>
  <si>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</si>
  <si>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</si>
  <si>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</si>
  <si>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</si>
  <si>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</si>
  <si>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</si>
  <si>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</si>
  <si>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</si>
  <si>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</si>
  <si>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</si>
  <si>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</si>
  <si>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</si>
  <si>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</si>
  <si>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</si>
  <si>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</si>
  <si>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</si>
  <si>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</si>
  <si>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</si>
  <si>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</si>
  <si>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</si>
  <si>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</si>
  <si>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</si>
  <si>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</si>
  <si>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</si>
  <si>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</si>
  <si>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</si>
  <si>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</si>
  <si>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</si>
  <si>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</si>
  <si>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</si>
  <si>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</si>
  <si>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</si>
  <si>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</si>
  <si>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</si>
  <si>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</si>
  <si>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</si>
  <si>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</si>
  <si>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</si>
  <si>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</si>
  <si>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</si>
  <si>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</si>
  <si>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</si>
  <si>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</si>
  <si>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</si>
  <si>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</si>
  <si>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</si>
  <si>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</si>
  <si>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</si>
  <si>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</si>
  <si>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</si>
  <si>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</si>
  <si>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</si>
  <si>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</si>
  <si>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</si>
  <si>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</si>
  <si>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</si>
  <si>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</si>
  <si>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</si>
  <si>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</si>
  <si>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</si>
  <si>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</si>
  <si>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</si>
  <si>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</si>
  <si>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</si>
  <si>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</si>
  <si>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</si>
  <si>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</si>
  <si>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</si>
  <si>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</si>
  <si>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</si>
  <si>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</si>
  <si>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</si>
  <si>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</si>
  <si>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</si>
  <si>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</si>
  <si>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</si>
  <si>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</si>
  <si>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</si>
  <si>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</si>
  <si>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</si>
  <si>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</si>
  <si>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</si>
  <si>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</si>
  <si>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</si>
  <si>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</si>
  <si>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</si>
  <si>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</si>
  <si>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</si>
  <si>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</si>
  <si>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</si>
  <si>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</si>
  <si>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</si>
  <si>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</si>
  <si>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</si>
  <si>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</si>
  <si>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</si>
  <si>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</si>
  <si>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</si>
  <si>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</si>
  <si>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</si>
  <si>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</si>
  <si>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</si>
  <si>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</si>
  <si>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</si>
  <si>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</si>
  <si>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</si>
  <si>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</si>
  <si>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</si>
  <si>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</si>
  <si>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</si>
  <si>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</si>
  <si>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</si>
  <si>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</si>
  <si>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</si>
  <si>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</si>
  <si>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</si>
  <si>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</si>
  <si>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</si>
  <si>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</si>
  <si>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</si>
  <si>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</si>
  <si>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</si>
  <si>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</si>
  <si>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</si>
  <si>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</si>
  <si>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</si>
  <si>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</si>
  <si>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</si>
  <si>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</si>
  <si>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</si>
  <si>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</si>
  <si>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</si>
  <si>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</si>
  <si>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</si>
  <si>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</si>
  <si>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</si>
  <si>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</si>
  <si>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</si>
  <si>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</si>
  <si>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</si>
  <si>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</si>
  <si>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</si>
  <si>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</si>
  <si>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</si>
  <si>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</si>
  <si>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</si>
  <si>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</si>
  <si>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</si>
  <si>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</si>
  <si>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</si>
  <si>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</si>
  <si>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</si>
  <si>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</si>
  <si>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</si>
  <si>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</si>
  <si>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</si>
  <si>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</si>
  <si>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</si>
  <si>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</si>
  <si>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</si>
  <si>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</si>
  <si>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</si>
  <si>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</si>
  <si>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</si>
  <si>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</si>
  <si>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</si>
  <si>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</si>
  <si>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</si>
  <si>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</si>
  <si>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</si>
  <si>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</si>
  <si>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</si>
  <si>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</si>
  <si>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</si>
  <si>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</si>
  <si>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</si>
  <si>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</si>
  <si>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</si>
  <si>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</si>
  <si>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</si>
  <si>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</si>
  <si>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</si>
  <si>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</si>
  <si>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</si>
  <si>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</si>
  <si>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</si>
  <si>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</si>
  <si>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</si>
  <si>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</si>
  <si>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</si>
  <si>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</si>
  <si>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</si>
  <si>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</si>
  <si>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</si>
  <si>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</si>
  <si>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</si>
  <si>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</si>
  <si>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</si>
  <si>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</si>
  <si>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</si>
  <si>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</si>
  <si>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</si>
  <si>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</si>
  <si>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</si>
  <si>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</si>
  <si>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</si>
  <si>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</si>
  <si>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</si>
  <si>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</si>
  <si>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</si>
  <si>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</si>
  <si>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</si>
  <si>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</si>
  <si>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</si>
  <si>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</si>
  <si>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</si>
  <si>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</si>
  <si>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</si>
  <si>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</si>
  <si>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</si>
  <si>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</si>
  <si>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</si>
  <si>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</si>
  <si>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</si>
  <si>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</si>
  <si>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</si>
  <si>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</si>
  <si>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</si>
  <si>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</si>
  <si>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</si>
  <si>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</si>
  <si>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</si>
  <si>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</si>
  <si>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</si>
  <si>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</si>
  <si>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</si>
  <si>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</si>
  <si>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</si>
  <si>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</si>
  <si>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</si>
  <si>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</si>
  <si>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</si>
  <si>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</si>
  <si>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</si>
  <si>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</si>
  <si>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</si>
  <si>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</si>
  <si>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</si>
  <si>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</si>
  <si>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</si>
  <si>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</si>
  <si>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</si>
  <si>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</si>
  <si>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</si>
  <si>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</si>
  <si>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</si>
  <si>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</si>
  <si>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</si>
  <si>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</si>
  <si>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</si>
  <si>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</si>
  <si>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</si>
  <si>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</si>
  <si>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</si>
  <si>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</si>
  <si>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</si>
  <si>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</si>
  <si>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</si>
  <si>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</si>
  <si>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</si>
  <si>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</si>
  <si>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</si>
  <si>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</si>
  <si>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</si>
  <si>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</si>
  <si>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</si>
  <si>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</si>
  <si>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</si>
  <si>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</si>
  <si>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</si>
  <si>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</si>
  <si>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</si>
  <si>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</si>
  <si>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</si>
  <si>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</si>
  <si>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</si>
  <si>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</si>
  <si>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</si>
  <si>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</si>
  <si>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</si>
  <si>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</si>
  <si>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</si>
  <si>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</si>
  <si>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</si>
  <si>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</si>
  <si>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</si>
  <si>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</si>
  <si>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</si>
  <si>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</si>
  <si>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</si>
  <si>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</si>
  <si>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</si>
  <si>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</si>
  <si>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</si>
  <si>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</si>
  <si>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</si>
  <si>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</si>
  <si>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</si>
  <si>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</si>
  <si>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</si>
  <si>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</si>
  <si>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</si>
  <si>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</si>
  <si>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</si>
  <si>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</si>
  <si>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</si>
  <si>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</si>
  <si>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</si>
  <si>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</si>
  <si>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</si>
  <si>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</si>
  <si>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</si>
  <si>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</si>
  <si>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</si>
  <si>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</si>
  <si>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</si>
  <si>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</si>
  <si>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</si>
  <si>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</si>
  <si>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</si>
  <si>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</si>
  <si>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</si>
  <si>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</si>
  <si>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</si>
  <si>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</si>
  <si>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</si>
  <si>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</si>
  <si>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</si>
  <si>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</si>
  <si>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</si>
  <si>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</si>
  <si>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</si>
  <si>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</si>
  <si>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</si>
  <si>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</si>
  <si>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</si>
  <si>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</si>
  <si>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</si>
  <si>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</si>
  <si>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</si>
  <si>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</si>
  <si>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</si>
  <si>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</si>
  <si>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</si>
  <si>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</si>
  <si>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</si>
  <si>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</si>
  <si>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</si>
  <si>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</si>
  <si>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</si>
  <si>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</si>
  <si>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</si>
  <si>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</si>
  <si>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</si>
  <si>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</si>
  <si>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</si>
  <si>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</si>
  <si>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</si>
  <si>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</si>
  <si>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</si>
  <si>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</si>
  <si>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</si>
  <si>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</si>
  <si>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</si>
  <si>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</si>
  <si>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</si>
  <si>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</si>
  <si>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</si>
  <si>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</si>
  <si>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</si>
  <si>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</si>
  <si>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</si>
  <si>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</si>
  <si>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</si>
  <si>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</si>
  <si>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</si>
  <si>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</si>
  <si>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</si>
  <si>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</si>
  <si>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</si>
  <si>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</si>
  <si>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</si>
  <si>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</si>
  <si>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</si>
  <si>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</si>
  <si>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</si>
  <si>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</si>
  <si>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</si>
  <si>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</si>
  <si>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</si>
  <si>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</si>
  <si>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</si>
  <si>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</si>
  <si>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</si>
  <si>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</si>
  <si>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</si>
  <si>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</si>
  <si>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</si>
  <si>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</si>
  <si>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</si>
  <si>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</si>
  <si>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</si>
  <si>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</si>
  <si>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</si>
  <si>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</si>
  <si>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</si>
  <si>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</si>
  <si>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</si>
  <si>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</si>
  <si>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</si>
  <si>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</si>
  <si>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</si>
  <si>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</si>
  <si>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</si>
  <si>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</si>
  <si>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</si>
  <si>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</si>
  <si>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</si>
  <si>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</si>
  <si>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</si>
  <si>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</si>
  <si>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</si>
  <si>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</si>
  <si>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</si>
  <si>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</si>
  <si>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</si>
  <si>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</si>
  <si>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</si>
  <si>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</si>
  <si>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</si>
  <si>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</si>
  <si>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</si>
  <si>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</si>
  <si>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</si>
  <si>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</si>
  <si>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</si>
  <si>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</si>
  <si>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</si>
  <si>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</si>
  <si>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</si>
  <si>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</si>
  <si>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</si>
  <si>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</si>
  <si>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</si>
  <si>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</si>
  <si>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</si>
  <si>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</si>
  <si>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</si>
  <si>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</si>
  <si>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</si>
  <si>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</si>
  <si>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</si>
  <si>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</si>
  <si>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</si>
  <si>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</si>
  <si>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</si>
  <si>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</si>
  <si>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</si>
  <si>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</si>
  <si>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</si>
  <si>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</si>
  <si>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</si>
  <si>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</si>
  <si>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</si>
  <si>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</si>
  <si>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</si>
  <si>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</si>
  <si>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</si>
  <si>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</si>
  <si>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</si>
  <si>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</si>
  <si>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</si>
  <si>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</si>
  <si>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</si>
  <si>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</si>
  <si>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</si>
  <si>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</si>
  <si>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</si>
  <si>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</si>
  <si>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</si>
  <si>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</si>
  <si>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</si>
  <si>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</si>
  <si>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</si>
  <si>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</si>
  <si>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</si>
  <si>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</si>
  <si>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</si>
  <si>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</si>
  <si>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</si>
  <si>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</si>
  <si>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</si>
  <si>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</si>
  <si>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</si>
  <si>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</si>
  <si>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</si>
  <si>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</si>
  <si>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</si>
  <si>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</si>
  <si>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</si>
  <si>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</si>
  <si>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</si>
  <si>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</si>
  <si>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</si>
  <si>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</si>
  <si>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</si>
  <si>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</si>
  <si>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</si>
  <si>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</si>
  <si>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</si>
  <si>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</si>
  <si>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</si>
  <si>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</si>
  <si>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</si>
  <si>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</si>
  <si>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</si>
  <si>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</si>
  <si>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</si>
  <si>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</si>
  <si>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</si>
  <si>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</si>
  <si>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</si>
  <si>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</si>
  <si>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</si>
  <si>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</si>
  <si>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</si>
  <si>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</si>
  <si>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</si>
  <si>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</si>
  <si>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</si>
  <si>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</si>
  <si>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</si>
  <si>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</si>
  <si>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</si>
  <si>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</si>
  <si>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</si>
  <si>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</si>
  <si>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</si>
  <si>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</si>
  <si>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</si>
  <si>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</si>
  <si>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</si>
  <si>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</si>
  <si>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</si>
  <si>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</si>
  <si>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</si>
  <si>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</si>
  <si>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</si>
  <si>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</si>
  <si>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</si>
  <si>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</si>
  <si>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</si>
  <si>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</si>
  <si>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</si>
  <si>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</si>
  <si>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</si>
  <si>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</si>
  <si>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</si>
  <si>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</si>
  <si>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</si>
  <si>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</si>
  <si>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</si>
  <si>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</si>
  <si>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</si>
  <si>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</si>
  <si>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</si>
  <si>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</si>
  <si>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</si>
  <si>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</si>
  <si>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</si>
  <si>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</si>
  <si>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</si>
  <si>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</si>
  <si>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</si>
  <si>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</si>
  <si>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</si>
  <si>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</si>
  <si>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</si>
  <si>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</si>
  <si>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</si>
  <si>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</si>
  <si>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</si>
  <si>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</si>
  <si>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</si>
  <si>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</si>
  <si>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</si>
  <si>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</si>
  <si>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</si>
  <si>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</si>
  <si>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</si>
  <si>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</si>
  <si>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</si>
  <si>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</si>
  <si>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</si>
  <si>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</si>
  <si>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</si>
  <si>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</si>
  <si>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</si>
  <si>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</si>
  <si>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</si>
  <si>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</si>
  <si>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</si>
  <si>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</si>
  <si>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</si>
  <si>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</si>
  <si>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</si>
  <si>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</si>
  <si>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</si>
  <si>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</si>
  <si>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</si>
  <si>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</si>
  <si>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</si>
  <si>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</si>
  <si>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</si>
  <si>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</si>
  <si>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</si>
  <si>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</si>
  <si>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</si>
  <si>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</si>
  <si>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</si>
  <si>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</si>
  <si>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</si>
  <si>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</si>
  <si>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</si>
  <si>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</si>
  <si>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</si>
  <si>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</si>
  <si>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</si>
  <si>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</si>
  <si>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</si>
  <si>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</si>
  <si>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</si>
  <si>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</si>
  <si>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</si>
  <si>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</si>
  <si>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</si>
  <si>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</si>
  <si>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</si>
  <si>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</si>
  <si>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</si>
  <si>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</si>
  <si>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</si>
  <si>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</si>
  <si>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</si>
  <si>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</si>
  <si>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</si>
  <si>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</si>
  <si>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</si>
  <si>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</si>
  <si>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</si>
  <si>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</si>
  <si>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</si>
  <si>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</si>
  <si>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</si>
  <si>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</si>
  <si>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</si>
  <si>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</si>
  <si>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</si>
  <si>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</si>
  <si>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</si>
  <si>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</si>
  <si>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</si>
  <si>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</si>
  <si>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</si>
  <si>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</si>
  <si>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</si>
  <si>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</si>
  <si>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</si>
  <si>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</si>
  <si>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</si>
  <si>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</si>
  <si>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</si>
  <si>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</si>
  <si>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</si>
  <si>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</si>
  <si>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</si>
  <si>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</si>
  <si>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</si>
  <si>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</si>
  <si>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</si>
  <si>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</si>
  <si>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</si>
  <si>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</si>
  <si>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</si>
  <si>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</si>
  <si>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</si>
  <si>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</si>
  <si>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</si>
  <si>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</si>
  <si>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</si>
  <si>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</si>
  <si>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</si>
  <si>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</si>
  <si>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</si>
  <si>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</si>
  <si>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</si>
  <si>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</si>
  <si>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</si>
  <si>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</si>
  <si>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</si>
  <si>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</si>
  <si>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</si>
  <si>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</si>
  <si>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</si>
  <si>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</si>
  <si>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</si>
  <si>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</si>
  <si>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</si>
  <si>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</si>
  <si>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</si>
  <si>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</si>
  <si>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</si>
  <si>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</si>
  <si>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</si>
  <si>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</si>
  <si>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</si>
  <si>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</si>
  <si>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</si>
  <si>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</si>
  <si>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</si>
  <si>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</si>
  <si>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</si>
  <si>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</si>
  <si>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</si>
  <si>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</si>
  <si>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</si>
  <si>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</si>
  <si>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</si>
  <si>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</si>
  <si>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</si>
  <si>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</si>
  <si>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</si>
  <si>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</si>
  <si>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</si>
  <si>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</si>
  <si>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</si>
  <si>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</si>
  <si>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</si>
  <si>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</si>
  <si>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</si>
  <si>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</si>
  <si>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</si>
  <si>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</si>
  <si>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</si>
  <si>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</si>
  <si>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</si>
  <si>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</si>
  <si>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</si>
  <si>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</si>
  <si>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</si>
  <si>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</si>
  <si>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</si>
  <si>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</si>
  <si>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</si>
  <si>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</si>
  <si>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</si>
  <si>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</si>
  <si>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</si>
  <si>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</si>
  <si>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</si>
  <si>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</si>
  <si>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</si>
  <si>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</si>
  <si>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</si>
  <si>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</si>
  <si>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</si>
  <si>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</si>
  <si>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</si>
  <si>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</si>
  <si>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</si>
  <si>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</si>
  <si>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</si>
  <si>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</si>
  <si>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</si>
  <si>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</si>
  <si>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</si>
  <si>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</si>
  <si>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</si>
  <si>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</si>
  <si>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</si>
  <si>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</si>
  <si>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</si>
  <si>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</si>
  <si>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</si>
  <si>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</si>
  <si>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</si>
  <si>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</si>
  <si>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</si>
  <si>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</si>
  <si>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</si>
  <si>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</si>
  <si>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</si>
  <si>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</si>
  <si>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</si>
  <si>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</si>
  <si>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</si>
  <si>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</si>
  <si>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</si>
  <si>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</si>
  <si>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</si>
  <si>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</si>
  <si>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</si>
  <si>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</si>
  <si>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</si>
  <si>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</si>
  <si>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</si>
  <si>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</si>
  <si>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</si>
  <si>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</si>
  <si>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</si>
  <si>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</si>
  <si>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</si>
  <si>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</si>
  <si>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</si>
  <si>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</si>
  <si>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</si>
  <si>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</si>
  <si>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</si>
  <si>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</si>
  <si>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</si>
  <si>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</si>
  <si>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</si>
  <si>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</si>
  <si>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</si>
  <si>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</si>
  <si>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</si>
  <si>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</si>
  <si>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</si>
  <si>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</si>
  <si>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</si>
  <si>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</si>
  <si>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</si>
  <si>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</si>
  <si>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</si>
  <si>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</si>
  <si>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</si>
  <si>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</si>
  <si>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</si>
  <si>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</si>
  <si>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</si>
  <si>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</si>
  <si>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</si>
  <si>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</si>
  <si>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</si>
  <si>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</si>
  <si>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</si>
  <si>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</si>
  <si>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</si>
  <si>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</si>
  <si>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</si>
  <si>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</si>
  <si>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</si>
  <si>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</si>
  <si>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</si>
  <si>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</si>
  <si>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</si>
  <si>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</si>
  <si>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</si>
  <si>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</si>
  <si>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</si>
  <si>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</si>
  <si>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</si>
  <si>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</si>
  <si>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</si>
  <si>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</si>
  <si>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</si>
  <si>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</si>
  <si>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</si>
  <si>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</si>
  <si>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</si>
  <si>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</si>
  <si>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</si>
  <si>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</si>
  <si>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</si>
  <si>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</si>
  <si>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</si>
  <si>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</si>
  <si>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</si>
  <si>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</si>
  <si>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</si>
  <si>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</si>
  <si>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</si>
  <si>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</si>
  <si>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</si>
  <si>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</si>
  <si>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</si>
  <si>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</si>
  <si>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</si>
  <si>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</si>
  <si>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</si>
  <si>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</si>
  <si>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</si>
  <si>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</si>
  <si>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</si>
  <si>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</si>
  <si>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</si>
  <si>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</si>
  <si>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</si>
  <si>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</si>
  <si>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</si>
  <si>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</si>
  <si>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</si>
  <si>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</si>
  <si>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</si>
  <si>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</si>
  <si>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</si>
  <si>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</si>
  <si>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</si>
  <si>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</si>
  <si>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</si>
  <si>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</si>
  <si>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</si>
  <si>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</si>
  <si>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</si>
  <si>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</si>
  <si>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</si>
  <si>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</si>
  <si>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</si>
  <si>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</si>
  <si>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</si>
  <si>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</si>
  <si>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</si>
  <si>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</si>
  <si>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</si>
  <si>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</si>
  <si>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</si>
  <si>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</si>
  <si>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</si>
  <si>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</si>
  <si>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</si>
  <si>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</si>
  <si>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</si>
  <si>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</si>
  <si>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</si>
  <si>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</si>
  <si>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</si>
  <si>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</si>
  <si>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</si>
  <si>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</si>
  <si>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</si>
  <si>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</si>
  <si>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</si>
  <si>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</si>
  <si>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</si>
  <si>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</si>
  <si>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</si>
  <si>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</si>
  <si>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</si>
  <si>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</si>
  <si>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</si>
  <si>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</si>
  <si>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</si>
  <si>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</si>
  <si>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</si>
  <si>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</si>
  <si>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</si>
  <si>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</si>
  <si>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</si>
  <si>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</si>
  <si>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</si>
  <si>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</si>
  <si>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</si>
  <si>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</si>
  <si>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</si>
  <si>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</si>
  <si>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</si>
  <si>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</si>
  <si>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</si>
  <si>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</si>
  <si>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</si>
  <si>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</si>
  <si>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</si>
  <si>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</si>
  <si>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</si>
  <si>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</si>
  <si>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</si>
  <si>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</si>
  <si>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</si>
  <si>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</si>
  <si>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</si>
  <si>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</si>
  <si>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</si>
  <si>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</si>
  <si>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</si>
  <si>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</si>
  <si>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</si>
  <si>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</si>
  <si>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</si>
  <si>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</si>
  <si>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</si>
  <si>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</si>
  <si>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</si>
  <si>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</si>
  <si>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</si>
  <si>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</si>
  <si>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</si>
  <si>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</si>
  <si>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</si>
  <si>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</si>
  <si>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</si>
  <si>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</si>
  <si>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</si>
  <si>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</si>
  <si>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</si>
  <si>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</si>
  <si>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</si>
  <si>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</si>
  <si>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</si>
  <si>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</si>
  <si>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</si>
  <si>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</si>
  <si>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</si>
  <si>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</si>
  <si>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</si>
  <si>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</si>
  <si>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</si>
  <si>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</si>
  <si>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</si>
  <si>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</si>
  <si>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</si>
  <si>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</si>
  <si>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</si>
  <si>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</si>
  <si>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</si>
  <si>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</si>
  <si>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</si>
  <si>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</si>
  <si>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</si>
  <si>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</si>
  <si>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</si>
  <si>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</si>
  <si>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</si>
  <si>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</si>
  <si>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</si>
  <si>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</si>
  <si>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</si>
  <si>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</si>
  <si>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</si>
  <si>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</si>
  <si>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</si>
  <si>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</si>
  <si>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</si>
  <si>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</si>
  <si>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</si>
  <si>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</si>
  <si>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</si>
  <si>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</si>
  <si>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</si>
  <si>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</si>
  <si>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</si>
  <si>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</si>
  <si>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</si>
  <si>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</si>
  <si>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</si>
  <si>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</si>
  <si>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</si>
  <si>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</si>
  <si>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</si>
  <si>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</si>
  <si>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</si>
  <si>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</si>
  <si>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</si>
  <si>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</si>
  <si>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</si>
  <si>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</si>
  <si>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</si>
  <si>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</si>
  <si>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</si>
  <si>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</si>
  <si>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</si>
  <si>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</si>
  <si>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</si>
  <si>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</si>
  <si>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</si>
  <si>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</si>
  <si>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</si>
  <si>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</si>
  <si>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</si>
  <si>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</si>
  <si>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</si>
  <si>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</si>
  <si>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</si>
  <si>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</si>
  <si>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</si>
  <si>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</si>
  <si>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</si>
  <si>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</si>
  <si>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</si>
  <si>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</si>
  <si>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</si>
  <si>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</si>
  <si>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</si>
  <si>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</si>
  <si>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</si>
  <si>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</si>
  <si>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</si>
  <si>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</si>
  <si>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</si>
  <si>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</si>
  <si>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</si>
  <si>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</si>
  <si>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</si>
  <si>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</si>
  <si>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</si>
  <si>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</si>
  <si>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</si>
  <si>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</si>
  <si>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</si>
  <si>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</si>
  <si>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</si>
  <si>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</si>
  <si>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</si>
  <si>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</si>
  <si>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</si>
  <si>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</si>
  <si>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</si>
  <si>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</si>
  <si>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</si>
  <si>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</si>
  <si>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</si>
  <si>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</si>
  <si>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</si>
  <si>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</si>
  <si>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</si>
  <si>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</si>
  <si>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</si>
  <si>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</si>
  <si>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</si>
  <si>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</si>
  <si>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</si>
  <si>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</si>
  <si>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</si>
  <si>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</si>
  <si>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</si>
  <si>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</si>
  <si>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</si>
  <si>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</si>
  <si>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</si>
  <si>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</si>
  <si>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</si>
  <si>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</si>
  <si>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</si>
  <si>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</si>
  <si>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</si>
  <si>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</si>
  <si>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</si>
  <si>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</si>
  <si>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</si>
  <si>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</si>
  <si>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</si>
  <si>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</si>
  <si>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</si>
  <si>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</si>
  <si>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</si>
  <si>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</si>
  <si>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</si>
  <si>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</si>
  <si>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</si>
  <si>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</si>
  <si>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</si>
  <si>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</si>
  <si>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</si>
  <si>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</si>
  <si>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</si>
  <si>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</si>
  <si>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</si>
  <si>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</si>
  <si>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</si>
  <si>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</si>
  <si>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</si>
  <si>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</si>
  <si>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</si>
  <si>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</si>
  <si>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</si>
  <si>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</si>
  <si>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</si>
  <si>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</si>
  <si>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</si>
  <si>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</si>
  <si>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</si>
  <si>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</si>
  <si>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</si>
  <si>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</si>
  <si>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</si>
  <si>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</si>
  <si>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</si>
  <si>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</si>
  <si>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</si>
  <si>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</si>
  <si>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</si>
  <si>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</si>
  <si>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</si>
  <si>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</si>
  <si>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</si>
  <si>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</si>
  <si>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</si>
  <si>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</si>
  <si>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</si>
  <si>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</si>
  <si>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</si>
  <si>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</si>
  <si>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</si>
  <si>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</si>
  <si>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</si>
  <si>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</si>
  <si>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</si>
  <si>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</si>
  <si>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</si>
  <si>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</si>
  <si>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</si>
  <si>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</si>
  <si>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</si>
  <si>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</si>
  <si>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</si>
  <si>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</si>
  <si>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</si>
  <si>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</si>
  <si>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</si>
  <si>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</si>
  <si>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</si>
  <si>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</si>
  <si>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</si>
  <si>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</si>
  <si>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</si>
  <si>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</si>
  <si>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</si>
  <si>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</si>
  <si>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</si>
  <si>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</si>
  <si>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</si>
  <si>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</si>
  <si>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</si>
  <si>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</si>
  <si>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</si>
  <si>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</si>
  <si>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</si>
  <si>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</si>
  <si>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</si>
  <si>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</si>
  <si>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</si>
  <si>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</si>
  <si>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</si>
  <si>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</si>
  <si>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</si>
  <si>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</si>
  <si>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</si>
  <si>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</si>
  <si>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</si>
  <si>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</si>
  <si>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</si>
  <si>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</si>
  <si>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</si>
  <si>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</si>
  <si>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</si>
  <si>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</si>
  <si>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</si>
  <si>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</si>
  <si>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</si>
  <si>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</si>
  <si>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</si>
  <si>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</si>
  <si>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</si>
  <si>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</si>
  <si>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</si>
  <si>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</si>
  <si>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</si>
  <si>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</si>
  <si>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</si>
  <si>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</si>
  <si>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</si>
  <si>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</si>
  <si>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</si>
  <si>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</si>
  <si>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</si>
  <si>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</si>
  <si>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</si>
  <si>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</si>
  <si>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</si>
  <si>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</si>
  <si>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</si>
  <si>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</si>
  <si>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</si>
  <si>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</si>
  <si>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</si>
  <si>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</si>
  <si>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</si>
  <si>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</si>
  <si>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</si>
  <si>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</si>
  <si>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</si>
  <si>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</si>
  <si>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</si>
  <si>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</si>
  <si>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</si>
  <si>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</si>
  <si>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</si>
  <si>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</si>
  <si>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</si>
  <si>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</si>
  <si>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</si>
  <si>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</si>
  <si>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</si>
  <si>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</si>
  <si>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</si>
  <si>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</si>
  <si>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</si>
  <si>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</si>
  <si>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</si>
  <si>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</si>
  <si>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</si>
  <si>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</si>
  <si>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</si>
  <si>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</si>
  <si>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</si>
  <si>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</si>
  <si>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</si>
  <si>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</si>
  <si>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</si>
  <si>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</si>
  <si>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</si>
  <si>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</si>
  <si>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</si>
  <si>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</si>
  <si>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</si>
  <si>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</si>
  <si>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</si>
  <si>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</si>
  <si>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</si>
  <si>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</si>
  <si>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</si>
  <si>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</si>
  <si>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</si>
  <si>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</si>
  <si>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</si>
  <si>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</si>
  <si>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</si>
  <si>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</si>
  <si>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</si>
  <si>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</si>
  <si>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</si>
  <si>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</si>
  <si>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</si>
  <si>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</si>
  <si>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</si>
  <si>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</si>
  <si>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</si>
  <si>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</si>
  <si>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</si>
  <si>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</si>
  <si>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</si>
  <si>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</si>
  <si>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</si>
  <si>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</si>
  <si>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</si>
  <si>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</si>
  <si>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</si>
  <si>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</si>
  <si>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</si>
  <si>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</si>
  <si>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</si>
  <si>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</si>
  <si>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</si>
  <si>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</si>
  <si>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</si>
  <si>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</si>
  <si>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</si>
  <si>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</si>
  <si>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</si>
  <si>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</si>
  <si>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</si>
  <si>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</si>
  <si>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</si>
  <si>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</si>
  <si>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</si>
  <si>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</si>
  <si>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</si>
  <si>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</si>
  <si>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</si>
  <si>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</si>
  <si>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</si>
  <si>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</si>
  <si>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</si>
  <si>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</si>
  <si>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</si>
  <si>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</si>
  <si>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</si>
  <si>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</si>
  <si>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</si>
  <si>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</si>
  <si>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</si>
  <si>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</si>
  <si>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</si>
  <si>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</si>
  <si>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</si>
  <si>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</si>
  <si>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</si>
  <si>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</si>
  <si>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</si>
  <si>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</si>
  <si>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</si>
  <si>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</si>
  <si>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</si>
  <si>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</si>
  <si>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</si>
  <si>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</si>
  <si>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</si>
  <si>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</si>
  <si>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</si>
  <si>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</si>
  <si>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</si>
  <si>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</si>
  <si>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</si>
  <si>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</si>
  <si>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</si>
  <si>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</si>
  <si>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</si>
  <si>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</si>
  <si>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</si>
  <si>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</si>
  <si>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</si>
  <si>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</si>
  <si>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</si>
  <si>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</si>
  <si>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</si>
  <si>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</si>
  <si>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</si>
  <si>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</si>
  <si>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</si>
  <si>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</si>
  <si>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</si>
  <si>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</si>
  <si>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</si>
  <si>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</si>
  <si>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</si>
  <si>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</si>
  <si>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</si>
  <si>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</si>
  <si>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</si>
  <si>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</si>
  <si>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</si>
  <si>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</si>
  <si>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</si>
  <si>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</si>
  <si>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</si>
  <si>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</si>
  <si>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</si>
  <si>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</si>
  <si>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</si>
  <si>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</si>
  <si>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</si>
  <si>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</si>
  <si>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</si>
  <si>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</si>
  <si>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</si>
  <si>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</si>
  <si>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</si>
  <si>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</si>
  <si>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</si>
  <si>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</si>
  <si>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</si>
  <si>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</si>
  <si>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</si>
  <si>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</si>
  <si>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</si>
  <si>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</si>
  <si>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</si>
  <si>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</si>
  <si>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</si>
  <si>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</si>
  <si>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</si>
  <si>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</si>
  <si>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</si>
  <si>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</si>
  <si>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</si>
  <si>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</si>
  <si>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</si>
  <si>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</si>
  <si>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</si>
  <si>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</si>
  <si>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</si>
  <si>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</si>
  <si>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</si>
  <si>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</si>
  <si>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</si>
  <si>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</si>
  <si>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</si>
  <si>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</si>
  <si>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</si>
  <si>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</si>
  <si>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</si>
  <si>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</si>
  <si>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</si>
  <si>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</si>
  <si>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</si>
  <si>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</si>
  <si>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</si>
  <si>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</si>
  <si>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</si>
  <si>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</si>
  <si>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</si>
  <si>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</si>
  <si>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</si>
  <si>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</si>
  <si>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</si>
  <si>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</si>
  <si>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</si>
  <si>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</si>
  <si>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</si>
  <si>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</si>
  <si>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</si>
  <si>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</si>
  <si>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</si>
  <si>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</si>
  <si>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</si>
  <si>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</si>
  <si>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</si>
  <si>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</si>
  <si>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</si>
  <si>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</si>
  <si>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</si>
  <si>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</si>
  <si>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</si>
  <si>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</si>
  <si>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</si>
  <si>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</si>
  <si>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</si>
  <si>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</si>
  <si>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</si>
  <si>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</si>
  <si>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</si>
  <si>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</si>
  <si>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</si>
  <si>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</si>
  <si>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</si>
  <si>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</si>
  <si>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</si>
  <si>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</si>
  <si>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</si>
  <si>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</si>
  <si>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</si>
  <si>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</si>
  <si>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</si>
  <si>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</si>
  <si>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</si>
  <si>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</si>
  <si>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</si>
  <si>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</si>
  <si>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</si>
  <si>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</si>
  <si>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</si>
  <si>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</si>
  <si>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</si>
  <si>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</si>
  <si>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</si>
  <si>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</si>
  <si>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</si>
  <si>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</si>
  <si>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</si>
  <si>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</si>
  <si>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</si>
  <si>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</si>
  <si>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</si>
  <si>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</si>
  <si>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</si>
  <si>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</si>
  <si>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</si>
  <si>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</si>
  <si>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</si>
  <si>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</si>
  <si>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</si>
  <si>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</si>
  <si>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</si>
  <si>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</si>
  <si>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</si>
  <si>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</si>
  <si>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</si>
  <si>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</si>
  <si>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</si>
  <si>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</si>
  <si>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</si>
  <si>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</si>
  <si>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</si>
  <si>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</si>
  <si>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</si>
  <si>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</si>
  <si>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</si>
  <si>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</si>
  <si>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</si>
  <si>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</si>
  <si>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</si>
  <si>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</si>
  <si>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</si>
  <si>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</si>
  <si>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</si>
  <si>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</si>
  <si>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</si>
  <si>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</si>
  <si>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</si>
  <si>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</si>
  <si>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</si>
  <si>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</si>
  <si>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</si>
  <si>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</si>
  <si>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</si>
  <si>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</si>
  <si>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</si>
  <si>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</si>
  <si>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</si>
  <si>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</si>
  <si>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</si>
  <si>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</si>
  <si>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</si>
  <si>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</si>
  <si>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</si>
  <si>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</si>
  <si>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</si>
  <si>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</si>
  <si>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</si>
  <si>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</si>
  <si>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</si>
  <si>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</si>
  <si>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</si>
  <si>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</si>
  <si>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</si>
  <si>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</si>
  <si>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</si>
  <si>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</si>
  <si>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</si>
  <si>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</si>
  <si>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</si>
  <si>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</si>
  <si>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</si>
  <si>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</si>
  <si>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</si>
  <si>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</si>
  <si>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</si>
  <si>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</si>
  <si>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</si>
  <si>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</si>
  <si>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</si>
  <si>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</si>
  <si>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</si>
  <si>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</si>
  <si>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</si>
  <si>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</si>
  <si>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</si>
  <si>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</si>
  <si>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</si>
  <si>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</si>
  <si>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</si>
  <si>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</si>
  <si>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</si>
  <si>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</si>
  <si>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</si>
  <si>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</si>
  <si>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</si>
  <si>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</si>
  <si>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</si>
  <si>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</si>
  <si>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</si>
  <si>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</si>
  <si>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</si>
  <si>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</si>
  <si>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</si>
  <si>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</si>
  <si>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</si>
  <si>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</si>
  <si>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</si>
  <si>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</si>
  <si>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</si>
  <si>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</si>
  <si>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</si>
  <si>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</si>
  <si>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</si>
  <si>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</si>
  <si>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</si>
  <si>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</si>
  <si>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</si>
  <si>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</si>
  <si>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</si>
  <si>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</si>
  <si>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</si>
  <si>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</si>
  <si>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</si>
  <si>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</si>
  <si>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</si>
  <si>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</si>
  <si>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</si>
  <si>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</si>
  <si>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</si>
  <si>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</si>
  <si>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</si>
  <si>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</si>
  <si>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</si>
  <si>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</si>
  <si>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</si>
  <si>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</si>
  <si>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</si>
  <si>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</si>
  <si>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</si>
  <si>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</si>
  <si>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</si>
  <si>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</si>
  <si>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</si>
  <si>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</si>
  <si>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</si>
  <si>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</si>
  <si>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</si>
  <si>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</si>
  <si>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</si>
  <si>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</si>
  <si>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</si>
  <si>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</si>
  <si>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</si>
  <si>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</si>
  <si>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</si>
  <si>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</si>
  <si>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</si>
  <si>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</si>
  <si>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</si>
  <si>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</si>
  <si>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</si>
  <si>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</si>
  <si>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</si>
  <si>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</si>
  <si>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</si>
  <si>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</si>
  <si>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</si>
  <si>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</si>
  <si>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</si>
  <si>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</si>
  <si>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</si>
  <si>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</si>
  <si>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</si>
  <si>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</si>
  <si>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</si>
  <si>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</si>
  <si>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</si>
  <si>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</si>
  <si>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</si>
  <si>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</si>
  <si>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</si>
  <si>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</si>
  <si>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</si>
  <si>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</si>
  <si>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</si>
  <si>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</si>
  <si>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</si>
  <si>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</si>
  <si>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</si>
  <si>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</si>
  <si>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</si>
  <si>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</si>
  <si>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</si>
  <si>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</si>
  <si>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</si>
  <si>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</si>
  <si>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</si>
  <si>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</si>
  <si>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</si>
  <si>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</si>
  <si>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</si>
  <si>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</si>
  <si>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</si>
  <si>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</si>
  <si>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</si>
  <si>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</si>
  <si>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</si>
  <si>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</si>
  <si>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</si>
  <si>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</si>
  <si>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</si>
  <si>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</si>
  <si>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</si>
  <si>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</si>
  <si>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</si>
  <si>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</si>
  <si>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</si>
  <si>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</si>
  <si>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</si>
  <si>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</si>
  <si>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</si>
  <si>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</si>
  <si>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</si>
  <si>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</si>
  <si>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</si>
  <si>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</si>
  <si>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</si>
  <si>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</si>
  <si>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</si>
  <si>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</si>
  <si>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</si>
  <si>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</si>
  <si>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</si>
  <si>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</si>
  <si>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</si>
  <si>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</si>
  <si>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</si>
  <si>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</si>
  <si>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</si>
  <si>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</si>
  <si>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</si>
  <si>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</si>
  <si>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</si>
  <si>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</si>
  <si>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</si>
  <si>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</si>
  <si>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</si>
  <si>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</si>
  <si>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</si>
  <si>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</si>
  <si>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</si>
  <si>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</si>
  <si>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</si>
  <si>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</si>
  <si>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</si>
  <si>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</si>
  <si>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</si>
  <si>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</si>
  <si>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</si>
  <si>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</si>
  <si>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</si>
  <si>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</si>
  <si>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</si>
  <si>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</si>
  <si>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</si>
  <si>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</si>
  <si>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</si>
  <si>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</si>
  <si>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</si>
  <si>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</si>
  <si>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</si>
  <si>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</si>
  <si>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</si>
  <si>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</si>
  <si>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</si>
  <si>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</si>
  <si>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</si>
  <si>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</si>
  <si>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</si>
  <si>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</si>
  <si>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</si>
  <si>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</si>
  <si>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</si>
  <si>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</si>
  <si>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</si>
  <si>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</si>
  <si>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</si>
  <si>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</si>
  <si>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</si>
  <si>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</si>
  <si>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</si>
  <si>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</si>
  <si>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</si>
  <si>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</si>
  <si>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</si>
  <si>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</si>
  <si>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</si>
  <si>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</si>
  <si>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</si>
  <si>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</si>
  <si>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</si>
  <si>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</si>
  <si>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</si>
  <si>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</si>
  <si>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</si>
  <si>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</si>
  <si>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</si>
  <si>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</si>
  <si>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</si>
  <si>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</si>
  <si>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</si>
  <si>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</si>
  <si>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</si>
  <si>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</si>
  <si>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</si>
  <si>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</si>
  <si>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</si>
  <si>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</si>
  <si>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</si>
  <si>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</si>
  <si>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</si>
  <si>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</si>
  <si>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</si>
  <si>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</si>
  <si>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</si>
  <si>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</si>
  <si>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</si>
  <si>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</si>
  <si>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</si>
  <si>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</si>
  <si>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</si>
  <si>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</si>
  <si>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</si>
  <si>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</si>
  <si>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</si>
  <si>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</si>
  <si>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</si>
  <si>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</si>
  <si>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</si>
  <si>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</si>
  <si>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</si>
  <si>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</si>
  <si>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</si>
  <si>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</si>
  <si>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</si>
  <si>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</si>
  <si>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</si>
  <si>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</si>
  <si>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</si>
  <si>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</si>
  <si>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</si>
  <si>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</si>
  <si>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</si>
  <si>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</si>
  <si>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</si>
  <si>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</si>
  <si>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</si>
  <si>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</si>
  <si>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</si>
  <si>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</si>
  <si>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</si>
  <si>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</si>
  <si>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</si>
  <si>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</si>
  <si>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</si>
  <si>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</si>
  <si>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</si>
  <si>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</si>
  <si>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</si>
  <si>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</si>
  <si>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</si>
  <si>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</si>
  <si>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</si>
  <si>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</si>
  <si>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</si>
  <si>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</si>
  <si>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</si>
  <si>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</si>
  <si>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</si>
  <si>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</si>
  <si>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</si>
  <si>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</si>
  <si>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</si>
  <si>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</si>
  <si>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</si>
  <si>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</si>
  <si>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</si>
  <si>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</si>
  <si>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</si>
  <si>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</si>
  <si>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</si>
  <si>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</si>
  <si>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</si>
  <si>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</si>
  <si>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</si>
  <si>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</si>
  <si>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</si>
  <si>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</si>
  <si>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</si>
  <si>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</si>
  <si>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</si>
  <si>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</si>
  <si>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</si>
  <si>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</si>
  <si>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</si>
  <si>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</si>
  <si>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</si>
  <si>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</si>
  <si>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</si>
  <si>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</si>
  <si>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</si>
  <si>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</si>
  <si>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</si>
  <si>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</si>
  <si>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</si>
  <si>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</si>
  <si>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</si>
  <si>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</si>
  <si>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</si>
  <si>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</si>
  <si>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</si>
  <si>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</si>
  <si>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</si>
  <si>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</si>
  <si>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</si>
  <si>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</si>
  <si>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</si>
  <si>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</si>
  <si>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</si>
  <si>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</si>
  <si>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</si>
  <si>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</si>
  <si>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</si>
  <si>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</si>
  <si>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</si>
  <si>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</si>
  <si>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</si>
  <si>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</si>
  <si>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</si>
  <si>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</si>
  <si>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</si>
  <si>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</si>
  <si>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</si>
  <si>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</si>
  <si>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</si>
  <si>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</si>
  <si>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</si>
  <si>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</si>
  <si>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</si>
  <si>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</si>
  <si>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</si>
  <si>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</si>
  <si>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</si>
  <si>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</si>
  <si>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</si>
  <si>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</si>
  <si>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</si>
  <si>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</si>
  <si>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</si>
  <si>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</si>
  <si>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</si>
  <si>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</si>
  <si>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</si>
  <si>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</si>
  <si>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</si>
  <si>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</si>
  <si>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</si>
  <si>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</si>
  <si>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</si>
  <si>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</si>
  <si>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</si>
  <si>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</si>
  <si>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</si>
  <si>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</si>
  <si>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</si>
  <si>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</si>
  <si>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</si>
  <si>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</si>
  <si>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</si>
  <si>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</si>
  <si>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</si>
  <si>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</si>
  <si>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</si>
  <si>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</si>
  <si>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</si>
  <si>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</si>
  <si>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</si>
  <si>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</si>
  <si>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</si>
  <si>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</si>
  <si>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</si>
  <si>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</si>
  <si>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</si>
  <si>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</si>
  <si>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</si>
  <si>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</si>
  <si>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</si>
  <si>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</si>
  <si>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</si>
  <si>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</si>
  <si>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</si>
  <si>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</si>
  <si>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</si>
  <si>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</si>
  <si>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</si>
  <si>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</si>
  <si>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</si>
  <si>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</si>
  <si>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</si>
  <si>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</si>
  <si>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</si>
  <si>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</si>
  <si>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</si>
  <si>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</si>
  <si>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</si>
  <si>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</si>
  <si>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</si>
  <si>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</si>
  <si>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</si>
  <si>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</si>
  <si>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</si>
  <si>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</si>
  <si>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</si>
  <si>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</si>
  <si>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</si>
  <si>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</si>
  <si>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</si>
  <si>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</si>
  <si>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</si>
  <si>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</si>
  <si>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</si>
  <si>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</si>
  <si>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</si>
  <si>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</si>
  <si>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</si>
  <si>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</si>
  <si>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</si>
  <si>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</si>
  <si>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</si>
  <si>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</si>
  <si>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</si>
  <si>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</si>
  <si>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</si>
  <si>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</si>
  <si>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</si>
  <si>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</si>
  <si>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</si>
  <si>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</si>
  <si>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</si>
  <si>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</si>
  <si>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</si>
  <si>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</si>
  <si>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</si>
  <si>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</si>
  <si>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</si>
  <si>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</si>
  <si>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</si>
  <si>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</si>
  <si>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</si>
  <si>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</si>
  <si>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</si>
  <si>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</si>
  <si>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</si>
  <si>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</si>
  <si>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</si>
  <si>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</si>
  <si>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</si>
  <si>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</si>
  <si>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</si>
  <si>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</si>
  <si>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</si>
  <si>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</si>
  <si>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</si>
  <si>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</si>
  <si>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</si>
  <si>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</si>
  <si>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</si>
  <si>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</si>
  <si>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</si>
  <si>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</si>
  <si>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</si>
  <si>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</si>
  <si>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</si>
  <si>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</si>
  <si>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</si>
  <si>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</si>
  <si>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</si>
  <si>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</si>
  <si>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</si>
  <si>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</si>
  <si>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</si>
  <si>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</si>
  <si>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</si>
  <si>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</si>
  <si>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</si>
  <si>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</si>
  <si>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</si>
  <si>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</si>
  <si>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</si>
  <si>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</si>
  <si>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</si>
  <si>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</si>
  <si>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</si>
  <si>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</si>
  <si>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</si>
  <si>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</si>
  <si>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</si>
  <si>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</si>
  <si>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</si>
  <si>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</si>
  <si>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</si>
  <si>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</si>
  <si>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</si>
  <si>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</si>
  <si>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</si>
  <si>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</si>
  <si>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</si>
  <si>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</si>
  <si>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</si>
  <si>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</si>
  <si>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</si>
  <si>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</si>
  <si>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</si>
  <si>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</si>
  <si>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</si>
  <si>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</si>
  <si>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</si>
  <si>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</si>
  <si>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</si>
  <si>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</si>
  <si>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</si>
  <si>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</si>
  <si>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</si>
  <si>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</si>
  <si>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</si>
  <si>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</si>
  <si>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</si>
  <si>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</si>
  <si>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</si>
  <si>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</si>
  <si>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</si>
  <si>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</si>
  <si>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</si>
  <si>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</si>
  <si>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</si>
  <si>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</si>
  <si>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</si>
  <si>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</si>
  <si>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</si>
  <si>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</si>
  <si>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</si>
  <si>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</si>
  <si>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</si>
  <si>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</si>
  <si>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</si>
  <si>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</si>
  <si>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</si>
  <si>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</si>
  <si>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</si>
  <si>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</si>
  <si>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</si>
  <si>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</si>
  <si>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</si>
  <si>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</si>
  <si>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</si>
  <si>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</si>
  <si>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</si>
  <si>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</si>
  <si>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</si>
  <si>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</si>
  <si>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</si>
  <si>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</si>
  <si>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</si>
  <si>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</si>
  <si>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</si>
  <si>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</si>
  <si>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</si>
  <si>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</si>
  <si>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</si>
  <si>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</si>
  <si>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</si>
  <si>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</si>
  <si>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</si>
  <si>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</si>
  <si>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</si>
  <si>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</si>
  <si>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</si>
  <si>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</si>
  <si>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</si>
  <si>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</si>
  <si>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</si>
  <si>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</si>
  <si>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</si>
  <si>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</si>
  <si>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</si>
  <si>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</si>
  <si>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</si>
  <si>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</si>
  <si>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</si>
  <si>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</si>
  <si>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</si>
  <si>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</si>
  <si>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</si>
  <si>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</si>
  <si>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</si>
  <si>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</si>
  <si>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</si>
  <si>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</si>
  <si>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</si>
  <si>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</si>
  <si>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</si>
  <si>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</si>
  <si>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</si>
  <si>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</si>
  <si>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</si>
  <si>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</si>
  <si>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</si>
  <si>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</si>
  <si>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</si>
  <si>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</si>
  <si>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</si>
  <si>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</si>
  <si>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</si>
  <si>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</si>
  <si>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</si>
  <si>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</si>
  <si>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</si>
  <si>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</si>
  <si>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</si>
  <si>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</si>
  <si>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</si>
  <si>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</si>
  <si>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</si>
  <si>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</si>
  <si>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</si>
  <si>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</si>
  <si>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</si>
  <si>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</si>
  <si>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</si>
  <si>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</si>
  <si>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</si>
  <si>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</si>
  <si>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</si>
  <si>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</si>
  <si>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</si>
  <si>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</si>
  <si>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</si>
  <si>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</si>
  <si>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</si>
  <si>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</si>
  <si>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</si>
  <si>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</si>
  <si>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</si>
  <si>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</si>
  <si>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</si>
  <si>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</si>
  <si>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</si>
  <si>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</si>
  <si>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</si>
  <si>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</si>
  <si>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</si>
  <si>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</si>
  <si>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</si>
  <si>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</si>
  <si>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</si>
  <si>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</si>
  <si>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</si>
  <si>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</si>
  <si>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</si>
  <si>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</si>
  <si>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</si>
  <si>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</si>
  <si>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</si>
  <si>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</si>
  <si>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</si>
  <si>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</si>
  <si>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</si>
  <si>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</si>
  <si>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</si>
  <si>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</si>
  <si>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</si>
  <si>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</si>
  <si>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</si>
  <si>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</si>
  <si>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</si>
  <si>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</si>
  <si>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</si>
  <si>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</si>
  <si>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</si>
  <si>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</si>
  <si>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</si>
  <si>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</si>
  <si>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</si>
  <si>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</si>
  <si>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</si>
  <si>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</si>
  <si>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</si>
  <si>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</si>
  <si>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</si>
  <si>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</si>
  <si>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</si>
  <si>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</si>
  <si>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</si>
  <si>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</si>
  <si>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</si>
  <si>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</si>
  <si>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</si>
  <si>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</si>
  <si>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</si>
  <si>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</si>
  <si>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</si>
  <si>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</si>
  <si>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</si>
  <si>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</si>
  <si>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</si>
  <si>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</si>
  <si>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</si>
  <si>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</si>
  <si>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</si>
  <si>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</si>
  <si>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</si>
  <si>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</si>
  <si>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</si>
  <si>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</si>
  <si>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</si>
  <si>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</si>
  <si>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</si>
  <si>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</si>
  <si>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</si>
  <si>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</si>
  <si>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</si>
  <si>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</si>
  <si>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</si>
  <si>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</si>
  <si>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</si>
  <si>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</si>
  <si>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</si>
  <si>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</si>
  <si>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</si>
  <si>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</si>
  <si>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</si>
  <si>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</si>
  <si>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</si>
  <si>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</si>
  <si>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</si>
  <si>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</si>
  <si>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</si>
  <si>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</si>
  <si>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</si>
  <si>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</si>
  <si>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</si>
  <si>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</si>
  <si>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</si>
  <si>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</si>
  <si>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</si>
  <si>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</si>
  <si>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</si>
  <si>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</si>
  <si>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</si>
  <si>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</si>
  <si>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</si>
  <si>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</si>
  <si>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</si>
  <si>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</si>
  <si>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</si>
  <si>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</si>
  <si>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</si>
  <si>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</si>
  <si>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</si>
  <si>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</si>
  <si>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</si>
  <si>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</si>
  <si>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</si>
  <si>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</si>
  <si>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</si>
  <si>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</si>
  <si>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</si>
  <si>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</si>
  <si>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</si>
  <si>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</si>
  <si>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</si>
  <si>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</si>
  <si>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</si>
  <si>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</si>
  <si>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</si>
  <si>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</si>
  <si>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</si>
  <si>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</si>
  <si>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</si>
  <si>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</si>
  <si>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</si>
  <si>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</si>
  <si>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</si>
  <si>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</si>
  <si>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</si>
  <si>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</si>
  <si>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</si>
  <si>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</si>
  <si>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</si>
  <si>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</si>
  <si>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</si>
  <si>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</si>
  <si>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</si>
  <si>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</si>
  <si>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</si>
  <si>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</si>
  <si>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</si>
  <si>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</si>
  <si>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</si>
  <si>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</si>
  <si>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</si>
  <si>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</si>
  <si>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</si>
  <si>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</si>
  <si>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</si>
  <si>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</si>
  <si>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</si>
  <si>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</si>
  <si>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</si>
  <si>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</si>
  <si>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</si>
  <si>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</si>
  <si>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</si>
  <si>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</si>
  <si>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</si>
  <si>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</si>
  <si>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</si>
  <si>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</si>
  <si>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</si>
  <si>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</si>
  <si>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</si>
  <si>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</si>
  <si>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</si>
  <si>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</si>
  <si>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</si>
  <si>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</si>
  <si>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</si>
  <si>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</si>
  <si>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</si>
  <si>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</si>
  <si>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</si>
  <si>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</si>
  <si>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</si>
  <si>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</si>
  <si>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</si>
  <si>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</si>
  <si>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</si>
  <si>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</si>
  <si>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</si>
  <si>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</si>
  <si>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</si>
  <si>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</si>
  <si>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</si>
  <si>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</si>
  <si>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</si>
  <si>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</si>
  <si>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</si>
  <si>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</si>
  <si>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</si>
  <si>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</si>
  <si>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</si>
  <si>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</si>
  <si>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</si>
  <si>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</si>
  <si>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</si>
  <si>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</si>
  <si>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</si>
  <si>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</si>
  <si>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</si>
  <si>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</si>
  <si>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</si>
  <si>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</si>
  <si>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</si>
  <si>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</si>
  <si>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</si>
  <si>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</si>
  <si>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</si>
  <si>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</si>
  <si>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</si>
  <si>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</si>
  <si>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</si>
  <si>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</si>
  <si>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</si>
  <si>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</si>
  <si>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</si>
  <si>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</si>
  <si>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</si>
  <si>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</si>
  <si>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</si>
  <si>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</si>
  <si>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</si>
  <si>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</si>
  <si>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</si>
  <si>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</si>
  <si>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</si>
  <si>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</si>
  <si>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</si>
  <si>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</si>
  <si>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</si>
  <si>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</si>
  <si>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</si>
  <si>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</si>
  <si>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</si>
  <si>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</si>
  <si>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</si>
  <si>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</si>
  <si>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</si>
  <si>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</si>
  <si>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</si>
  <si>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</si>
  <si>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</si>
  <si>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</si>
  <si>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</si>
  <si>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</si>
  <si>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</si>
  <si>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</si>
  <si>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</si>
  <si>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</si>
  <si>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</si>
  <si>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</si>
  <si>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</si>
  <si>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</si>
  <si>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</si>
  <si>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</si>
  <si>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</si>
  <si>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</si>
  <si>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</si>
  <si>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</si>
  <si>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</si>
  <si>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</si>
  <si>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</si>
  <si>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</si>
  <si>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</si>
  <si>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</si>
  <si>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</si>
  <si>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</si>
  <si>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</si>
  <si>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</si>
  <si>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</si>
  <si>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</si>
  <si>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</si>
  <si>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</si>
  <si>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</si>
  <si>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</si>
  <si>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</si>
  <si>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</si>
  <si>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</si>
  <si>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</si>
  <si>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</si>
  <si>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</si>
  <si>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</si>
  <si>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</si>
  <si>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</si>
  <si>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</si>
  <si>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</si>
  <si>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</si>
  <si>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</si>
  <si>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</si>
  <si>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</si>
  <si>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</si>
  <si>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</si>
  <si>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</si>
  <si>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</si>
  <si>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</si>
  <si>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</si>
  <si>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</si>
  <si>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</si>
  <si>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</si>
  <si>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</si>
  <si>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</si>
  <si>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</si>
  <si>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</si>
  <si>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</si>
  <si>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</si>
  <si>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</si>
  <si>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</si>
  <si>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</si>
  <si>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</si>
  <si>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</si>
  <si>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</si>
  <si>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</si>
  <si>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</si>
  <si>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</si>
  <si>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</si>
  <si>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</si>
  <si>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</si>
  <si>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</si>
  <si>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</si>
  <si>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</si>
  <si>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</si>
  <si>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</si>
  <si>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</si>
  <si>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</si>
  <si>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</si>
  <si>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</si>
  <si>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</si>
  <si>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</si>
  <si>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</si>
  <si>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</si>
  <si>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</si>
  <si>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</si>
  <si>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</si>
  <si>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</si>
  <si>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</si>
  <si>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</si>
  <si>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</si>
  <si>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</si>
  <si>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</si>
  <si>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</si>
  <si>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</si>
  <si>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</si>
  <si>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</si>
  <si>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</si>
  <si>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</si>
  <si>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</si>
  <si>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</si>
  <si>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</si>
  <si>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</si>
  <si>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</si>
  <si>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</si>
  <si>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</si>
  <si>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</si>
  <si>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</si>
  <si>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</si>
  <si>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</si>
  <si>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</si>
  <si>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</si>
  <si>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</si>
  <si>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</si>
  <si>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</si>
  <si>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</si>
  <si>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</si>
  <si>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</si>
  <si>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</si>
  <si>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</si>
  <si>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</si>
  <si>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</si>
  <si>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</si>
  <si>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</si>
  <si>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</si>
  <si>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</si>
  <si>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</si>
  <si>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</si>
  <si>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</si>
  <si>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</si>
  <si>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</si>
  <si>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</si>
  <si>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</si>
  <si>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</si>
  <si>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</si>
  <si>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</si>
  <si>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</si>
  <si>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</si>
  <si>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</si>
  <si>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</si>
  <si>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</si>
  <si>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</si>
  <si>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</si>
  <si>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</si>
  <si>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</si>
  <si>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</si>
  <si>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</si>
  <si>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</si>
  <si>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</si>
  <si>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</si>
  <si>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</si>
  <si>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</si>
  <si>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</si>
  <si>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</si>
  <si>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</si>
  <si>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</si>
  <si>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</si>
  <si>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</si>
  <si>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</si>
  <si>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</si>
  <si>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</si>
  <si>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</si>
  <si>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</si>
  <si>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</si>
  <si>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</si>
  <si>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</si>
  <si>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</si>
  <si>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</si>
  <si>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</si>
  <si>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</si>
  <si>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</si>
  <si>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</si>
  <si>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</si>
  <si>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</si>
  <si>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</si>
  <si>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</si>
  <si>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</si>
  <si>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</si>
  <si>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</si>
  <si>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</si>
  <si>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</si>
  <si>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</si>
  <si>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</si>
  <si>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</si>
  <si>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</si>
  <si>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</si>
  <si>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</si>
  <si>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</si>
  <si>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</si>
  <si>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</si>
  <si>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</si>
  <si>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</si>
  <si>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</si>
  <si>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</si>
  <si>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</si>
  <si>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</si>
  <si>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</si>
  <si>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</si>
  <si>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</si>
  <si>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</si>
  <si>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</si>
  <si>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</si>
  <si>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</si>
  <si>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</si>
  <si>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</si>
  <si>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</si>
  <si>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</si>
  <si>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</si>
  <si>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</si>
  <si>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</si>
  <si>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</si>
  <si>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</si>
  <si>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</si>
  <si>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</si>
  <si>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</si>
  <si>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</si>
  <si>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</si>
  <si>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</si>
  <si>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</si>
  <si>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</si>
  <si>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</si>
  <si>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</si>
  <si>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</si>
  <si>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</si>
  <si>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</si>
  <si>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</si>
  <si>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</si>
  <si>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</si>
  <si>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</si>
  <si>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</si>
  <si>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</si>
  <si>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</si>
  <si>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</si>
  <si>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</si>
  <si>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</si>
  <si>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</si>
  <si>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</si>
  <si>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</si>
  <si>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</si>
  <si>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</si>
  <si>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</si>
  <si>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</si>
  <si>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</si>
  <si>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</si>
  <si>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</si>
  <si>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</si>
  <si>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</si>
  <si>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</si>
  <si>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</si>
  <si>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</si>
  <si>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</si>
  <si>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</si>
  <si>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</si>
  <si>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</si>
  <si>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</si>
  <si>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</si>
  <si>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</si>
  <si>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</si>
  <si>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</si>
  <si>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</si>
  <si>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</si>
  <si>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</si>
  <si>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</si>
  <si>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</si>
  <si>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</si>
  <si>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</si>
  <si>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</si>
  <si>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</si>
  <si>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</si>
  <si>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</si>
  <si>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</si>
  <si>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</si>
  <si>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</si>
  <si>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</si>
  <si>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</si>
  <si>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</si>
  <si>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</si>
  <si>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</si>
  <si>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</si>
  <si>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</si>
  <si>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</si>
  <si>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</si>
  <si>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</si>
  <si>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</si>
  <si>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</si>
  <si>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</si>
  <si>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</si>
  <si>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</si>
  <si>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</si>
  <si>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</si>
  <si>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</si>
  <si>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</si>
  <si>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</si>
  <si>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</si>
  <si>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</si>
  <si>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</si>
  <si>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</si>
  <si>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</si>
  <si>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</si>
  <si>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</si>
  <si>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</si>
  <si>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</si>
  <si>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</si>
  <si>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</si>
  <si>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</si>
  <si>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</si>
  <si>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</si>
  <si>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</si>
  <si>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</si>
  <si>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</si>
  <si>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</si>
  <si>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</si>
  <si>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</si>
  <si>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</si>
  <si>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</si>
  <si>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</si>
  <si>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</si>
  <si>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</si>
  <si>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</si>
  <si>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</si>
  <si>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</si>
  <si>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</si>
  <si>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</si>
  <si>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</si>
  <si>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</si>
  <si>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</si>
  <si>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</si>
  <si>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</si>
  <si>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</si>
  <si>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</si>
  <si>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</si>
  <si>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</si>
  <si>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</si>
  <si>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</si>
  <si>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</si>
  <si>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</si>
  <si>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</si>
  <si>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</si>
  <si>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</si>
  <si>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</si>
  <si>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</si>
  <si>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</si>
  <si>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</si>
  <si>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</si>
  <si>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</si>
  <si>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</si>
  <si>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</si>
  <si>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</si>
  <si>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</si>
  <si>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</si>
  <si>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</si>
  <si>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</si>
  <si>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</si>
  <si>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</si>
  <si>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</si>
  <si>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</si>
  <si>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</si>
  <si>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</si>
  <si>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</si>
  <si>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</si>
  <si>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</si>
  <si>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</si>
  <si>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</si>
  <si>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</si>
  <si>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</si>
  <si>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</si>
  <si>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</si>
  <si>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</si>
  <si>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</si>
  <si>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</si>
  <si>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</si>
  <si>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</si>
  <si>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</si>
  <si>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</si>
  <si>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</si>
  <si>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</si>
  <si>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</si>
  <si>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</si>
  <si>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</si>
  <si>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</si>
  <si>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</si>
  <si>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</si>
  <si>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</si>
  <si>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</si>
  <si>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</si>
  <si>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</si>
  <si>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</si>
  <si>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</si>
  <si>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</si>
  <si>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</si>
  <si>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</si>
  <si>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</si>
  <si>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</si>
  <si>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</si>
  <si>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</si>
  <si>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</si>
  <si>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</si>
  <si>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</si>
  <si>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</si>
  <si>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</si>
  <si>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</si>
  <si>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</si>
  <si>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</si>
  <si>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</si>
  <si>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</si>
  <si>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</si>
  <si>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</si>
  <si>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</si>
  <si>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</si>
  <si>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</si>
  <si>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</si>
  <si>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</si>
  <si>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</si>
  <si>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</si>
  <si>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</si>
  <si>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</si>
  <si>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</si>
  <si>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</si>
  <si>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</si>
  <si>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</si>
  <si>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</si>
  <si>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</si>
  <si>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</si>
  <si>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</si>
  <si>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</si>
  <si>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</si>
  <si>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</si>
  <si>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</si>
  <si>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</si>
  <si>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</si>
  <si>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</si>
  <si>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</si>
  <si>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</si>
  <si>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</si>
  <si>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</si>
  <si>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</si>
  <si>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</si>
  <si>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</si>
  <si>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</si>
  <si>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</si>
  <si>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</si>
  <si>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</si>
  <si>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</si>
  <si>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</si>
  <si>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</si>
  <si>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</si>
  <si>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</si>
  <si>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</si>
  <si>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</si>
  <si>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</si>
  <si>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</si>
  <si>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</si>
  <si>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</si>
  <si>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</si>
  <si>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</si>
  <si>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</si>
  <si>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</si>
  <si>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</si>
  <si>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</si>
  <si>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</si>
  <si>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</si>
  <si>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</si>
  <si>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</si>
  <si>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</si>
  <si>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</si>
  <si>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</si>
  <si>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</si>
  <si>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</si>
  <si>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</si>
  <si>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</si>
  <si>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</si>
  <si>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</si>
  <si>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</si>
  <si>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</si>
  <si>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</si>
  <si>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</si>
  <si>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</si>
  <si>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</si>
  <si>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</si>
  <si>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</si>
  <si>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</si>
  <si>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</si>
  <si>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</si>
  <si>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</si>
  <si>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</si>
  <si>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</si>
  <si>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</si>
  <si>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</si>
  <si>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</si>
  <si>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</si>
  <si>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</si>
  <si>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</si>
  <si>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</si>
  <si>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</si>
  <si>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</si>
  <si>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</si>
  <si>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</si>
  <si>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</si>
  <si>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</si>
  <si>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</si>
  <si>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</si>
  <si>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</si>
  <si>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</si>
  <si>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</si>
  <si>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</si>
  <si>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</si>
  <si>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</si>
  <si>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</si>
  <si>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</si>
  <si>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</si>
  <si>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</si>
  <si>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</si>
  <si>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</si>
  <si>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</si>
  <si>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</si>
  <si>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</si>
  <si>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</si>
  <si>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</si>
  <si>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</si>
  <si>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</si>
  <si>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</si>
  <si>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</si>
  <si>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</si>
  <si>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</si>
  <si>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</si>
  <si>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</si>
  <si>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</si>
  <si>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</si>
  <si>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</si>
  <si>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</si>
  <si>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</si>
  <si>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</si>
  <si>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</si>
  <si>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</si>
  <si>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</si>
  <si>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</si>
  <si>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</si>
  <si>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</si>
  <si>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</si>
  <si>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</si>
  <si>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</si>
  <si>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</si>
  <si>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</si>
  <si>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</si>
  <si>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</si>
  <si>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</si>
  <si>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</si>
  <si>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</si>
  <si>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</si>
  <si>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</si>
  <si>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</si>
  <si>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</si>
  <si>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</si>
  <si>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</si>
  <si>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</si>
  <si>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</si>
  <si>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</si>
  <si>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</si>
  <si>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</si>
  <si>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</si>
  <si>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</si>
  <si>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</si>
  <si>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</si>
  <si>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</si>
  <si>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</si>
  <si>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</si>
  <si>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</si>
  <si>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</si>
  <si>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</si>
  <si>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</si>
  <si>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</si>
  <si>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</si>
  <si>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</si>
  <si>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</si>
  <si>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</si>
  <si>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</si>
  <si>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</si>
  <si>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</si>
  <si>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</si>
  <si>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</si>
  <si>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</si>
  <si>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</si>
  <si>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</si>
  <si>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</si>
  <si>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</si>
  <si>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</si>
  <si>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</si>
  <si>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</si>
  <si>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</si>
  <si>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</si>
  <si>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</si>
  <si>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</si>
  <si>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</si>
  <si>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</si>
  <si>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</si>
  <si>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</si>
  <si>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</si>
  <si>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</si>
  <si>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</si>
  <si>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</si>
  <si>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</si>
  <si>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</si>
  <si>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</si>
  <si>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</si>
  <si>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</si>
  <si>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</si>
  <si>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</si>
  <si>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</si>
  <si>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</si>
  <si>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</si>
  <si>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</si>
  <si>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</si>
  <si>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</si>
  <si>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</si>
  <si>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</si>
  <si>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</si>
  <si>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</si>
  <si>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</si>
  <si>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</si>
  <si>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</si>
  <si>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</si>
  <si>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</si>
  <si>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</si>
  <si>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</si>
  <si>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</si>
  <si>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</si>
  <si>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</si>
  <si>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</si>
  <si>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</si>
  <si>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</si>
  <si>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</si>
  <si>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</si>
  <si>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</si>
  <si>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</si>
  <si>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</si>
  <si>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</si>
  <si>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</si>
  <si>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</si>
  <si>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</si>
  <si>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</si>
  <si>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</si>
  <si>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</si>
  <si>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</si>
  <si>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</si>
  <si>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</si>
  <si>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</si>
  <si>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</si>
  <si>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</si>
  <si>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</si>
  <si>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</si>
  <si>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</si>
  <si>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</si>
  <si>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</si>
  <si>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</si>
  <si>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</si>
  <si>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</si>
  <si>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</si>
  <si>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</si>
  <si>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</si>
  <si>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</si>
  <si>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</si>
  <si>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</si>
  <si>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</si>
  <si>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</si>
  <si>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</si>
  <si>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</si>
  <si>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</si>
  <si>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</si>
  <si>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</si>
  <si>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</si>
  <si>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</si>
  <si>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</si>
  <si>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</si>
  <si>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</si>
  <si>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</si>
  <si>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</si>
  <si>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</si>
  <si>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</si>
  <si>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</si>
  <si>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</si>
  <si>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</si>
  <si>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</si>
  <si>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</si>
  <si>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</si>
  <si>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</si>
  <si>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</si>
  <si>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</si>
  <si>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</si>
  <si>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</si>
  <si>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</si>
  <si>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</si>
  <si>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</si>
  <si>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</si>
  <si>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</si>
  <si>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</si>
  <si>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</si>
  <si>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</si>
  <si>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</si>
  <si>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</si>
  <si>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</si>
  <si>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</si>
  <si>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</si>
  <si>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</si>
  <si>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</si>
  <si>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</si>
  <si>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</si>
  <si>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</si>
  <si>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</si>
  <si>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</si>
  <si>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</si>
  <si>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</si>
  <si>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</si>
  <si>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</si>
  <si>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</si>
  <si>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</si>
  <si>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</si>
  <si>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</si>
  <si>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</si>
  <si>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</si>
  <si>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</si>
  <si>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</si>
  <si>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</si>
  <si>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</si>
  <si>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</si>
  <si>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</si>
  <si>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</si>
  <si>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</si>
  <si>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</si>
  <si>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</si>
  <si>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</si>
  <si>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</si>
  <si>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</si>
  <si>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</si>
  <si>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</si>
  <si>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</si>
  <si>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</si>
  <si>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</si>
  <si>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</si>
  <si>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</si>
  <si>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</si>
  <si>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</si>
  <si>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</si>
  <si>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</si>
  <si>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</si>
  <si>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</si>
  <si>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</si>
  <si>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</si>
  <si>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</si>
  <si>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</si>
  <si>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</si>
  <si>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</si>
  <si>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</si>
  <si>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</si>
  <si>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</si>
  <si>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</si>
  <si>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</si>
  <si>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</si>
  <si>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</si>
  <si>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</si>
  <si>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</si>
  <si>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</si>
  <si>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</si>
  <si>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</si>
  <si>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</si>
  <si>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</si>
  <si>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</si>
  <si>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</si>
  <si>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</si>
  <si>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</si>
  <si>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</si>
  <si>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</si>
  <si>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</si>
  <si>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</si>
  <si>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</si>
  <si>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</si>
  <si>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</si>
  <si>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</si>
  <si>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</si>
  <si>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</si>
  <si>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</si>
  <si>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</si>
  <si>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</si>
  <si>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</si>
  <si>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</si>
  <si>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</si>
  <si>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</si>
  <si>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</si>
  <si>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</si>
  <si>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</si>
  <si>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</si>
  <si>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</si>
  <si>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</si>
  <si>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</si>
  <si>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</si>
  <si>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</si>
  <si>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</si>
  <si>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</si>
  <si>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</si>
  <si>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</si>
  <si>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</si>
  <si>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</si>
  <si>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</si>
  <si>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</si>
  <si>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</si>
  <si>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</si>
  <si>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</si>
  <si>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</si>
  <si>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</si>
  <si>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</si>
  <si>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</si>
  <si>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</si>
  <si>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</si>
  <si>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</si>
  <si>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</si>
  <si>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</si>
  <si>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</si>
  <si>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</si>
  <si>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</si>
  <si>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</si>
  <si>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</si>
  <si>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</si>
  <si>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</si>
  <si>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</si>
  <si>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</si>
  <si>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</si>
  <si>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</si>
  <si>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</si>
  <si>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</si>
  <si>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</si>
  <si>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</si>
  <si>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</si>
  <si>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</si>
  <si>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</si>
  <si>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</si>
  <si>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</si>
  <si>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</si>
  <si>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</si>
  <si>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</si>
  <si>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</si>
  <si>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</si>
  <si>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</si>
  <si>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</si>
  <si>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</si>
  <si>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</si>
  <si>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</si>
  <si>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</si>
  <si>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</si>
  <si>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</si>
  <si>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</si>
  <si>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</si>
  <si>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</si>
  <si>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</si>
  <si>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</si>
  <si>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</si>
  <si>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</si>
  <si>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</si>
  <si>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</si>
  <si>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</si>
  <si>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</si>
  <si>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</si>
  <si>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</si>
  <si>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</si>
  <si>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</si>
  <si>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</si>
  <si>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</si>
  <si>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</si>
  <si>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</si>
  <si>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</si>
  <si>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</si>
  <si>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</si>
  <si>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</si>
  <si>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</si>
  <si>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</si>
  <si>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</si>
  <si>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</si>
  <si>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</si>
  <si>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</si>
  <si>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</si>
  <si>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</si>
  <si>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</si>
  <si>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</si>
  <si>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</si>
  <si>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</si>
  <si>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</si>
  <si>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</si>
  <si>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</si>
  <si>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</si>
  <si>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</si>
  <si>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</si>
  <si>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</si>
  <si>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</si>
  <si>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</si>
  <si>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</si>
  <si>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</si>
  <si>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</si>
  <si>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</si>
  <si>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</si>
  <si>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</si>
  <si>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</si>
  <si>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</si>
  <si>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</si>
  <si>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</si>
  <si>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</si>
  <si>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</si>
  <si>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</si>
  <si>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</si>
  <si>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</si>
  <si>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</si>
  <si>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</si>
  <si>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</si>
  <si>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</si>
  <si>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</si>
  <si>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</si>
  <si>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</si>
  <si>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</si>
  <si>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</si>
  <si>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</si>
  <si>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</si>
  <si>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</si>
  <si>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</si>
  <si>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</si>
  <si>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</si>
  <si>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</si>
  <si>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</si>
  <si>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</si>
  <si>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</si>
  <si>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</si>
  <si>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</si>
  <si>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</si>
  <si>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</si>
  <si>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</si>
  <si>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</si>
  <si>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</si>
  <si>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</si>
  <si>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</si>
  <si>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</si>
  <si>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</si>
  <si>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</si>
  <si>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</si>
  <si>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</si>
  <si>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</si>
  <si>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</si>
  <si>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</si>
  <si>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</si>
  <si>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</si>
  <si>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</si>
  <si>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</si>
  <si>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</si>
  <si>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</si>
  <si>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</si>
  <si>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</si>
  <si>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</si>
  <si>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</si>
  <si>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</si>
  <si>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</si>
  <si>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</si>
  <si>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</si>
  <si>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</si>
  <si>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</si>
  <si>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</si>
  <si>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</si>
  <si>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</si>
  <si>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</si>
  <si>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</si>
  <si>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</si>
  <si>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</si>
  <si>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</si>
  <si>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</si>
  <si>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</si>
  <si>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</si>
  <si>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</si>
  <si>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</si>
  <si>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</si>
  <si>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</si>
  <si>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</si>
  <si>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</si>
  <si>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</si>
  <si>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</si>
  <si>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</si>
  <si>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</si>
  <si>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</si>
  <si>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</si>
  <si>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</si>
  <si>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</si>
  <si>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</si>
  <si>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</si>
  <si>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</si>
  <si>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</si>
  <si>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</si>
  <si>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</si>
  <si>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</si>
  <si>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</si>
  <si>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</si>
  <si>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</si>
  <si>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</si>
  <si>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</si>
  <si>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</si>
  <si>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</si>
  <si>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</si>
  <si>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</si>
  <si>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</si>
  <si>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</si>
  <si>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</si>
  <si>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</si>
  <si>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</si>
  <si>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</si>
  <si>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</si>
  <si>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</si>
  <si>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</si>
  <si>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</si>
  <si>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</si>
  <si>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</si>
  <si>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</si>
  <si>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</si>
  <si>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</si>
  <si>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</si>
  <si>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</si>
  <si>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</si>
  <si>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</si>
  <si>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</si>
  <si>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</si>
  <si>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</si>
  <si>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</si>
  <si>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</si>
  <si>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</si>
  <si>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</si>
  <si>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</si>
  <si>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</si>
  <si>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</si>
  <si>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</si>
  <si>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</si>
  <si>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</si>
  <si>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</si>
  <si>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</si>
  <si>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</si>
  <si>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</si>
  <si>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</si>
  <si>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</si>
  <si>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</si>
  <si>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</si>
  <si>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</si>
  <si>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</si>
  <si>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</si>
  <si>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</si>
  <si>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</si>
  <si>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</si>
  <si>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</si>
  <si>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</si>
  <si>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</si>
  <si>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</si>
  <si>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</si>
  <si>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</si>
  <si>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</si>
  <si>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</si>
  <si>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</si>
  <si>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</si>
  <si>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</si>
  <si>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</si>
  <si>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</si>
  <si>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</si>
  <si>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</si>
  <si>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</si>
  <si>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</si>
  <si>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</si>
  <si>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</si>
  <si>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</si>
  <si>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</si>
  <si>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</si>
  <si>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</si>
  <si>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</si>
  <si>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</si>
  <si>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</si>
  <si>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</si>
  <si>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</si>
  <si>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</si>
  <si>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</si>
  <si>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</si>
  <si>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</si>
  <si>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</si>
  <si>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</si>
  <si>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</si>
  <si>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</si>
  <si>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</si>
  <si>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</si>
  <si>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</si>
  <si>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</si>
  <si>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</si>
  <si>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</si>
  <si>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</si>
  <si>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</si>
  <si>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</si>
  <si>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</si>
  <si>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</si>
  <si>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</si>
  <si>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</si>
  <si>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</si>
  <si>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</si>
  <si>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</si>
  <si>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</si>
  <si>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</si>
  <si>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</si>
  <si>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</si>
  <si>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</si>
  <si>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</si>
  <si>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</si>
  <si>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</si>
  <si>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</si>
  <si>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</si>
  <si>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</si>
  <si>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</si>
  <si>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</si>
  <si>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</si>
  <si>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</si>
  <si>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</si>
  <si>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</si>
  <si>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</si>
  <si>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</si>
  <si>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</si>
  <si>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</si>
  <si>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</si>
  <si>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</si>
  <si>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</si>
  <si>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</si>
  <si>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</si>
  <si>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</si>
  <si>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</si>
  <si>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</si>
  <si>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</si>
  <si>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</si>
  <si>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</si>
  <si>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</si>
  <si>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</si>
  <si>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</si>
  <si>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</si>
  <si>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</si>
  <si>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</si>
  <si>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</si>
  <si>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</si>
  <si>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</si>
  <si>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</si>
  <si>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</si>
  <si>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</si>
  <si>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</si>
  <si>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</si>
  <si>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</si>
  <si>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</si>
  <si>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</si>
  <si>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</si>
  <si>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</si>
  <si>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</si>
  <si>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</si>
  <si>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</si>
  <si>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</si>
  <si>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</si>
  <si>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</si>
  <si>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</si>
  <si>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</si>
  <si>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</si>
  <si>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</si>
  <si>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</si>
  <si>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</si>
  <si>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</si>
  <si>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</si>
  <si>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</si>
  <si>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</si>
  <si>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</si>
  <si>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</si>
  <si>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</si>
  <si>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</si>
  <si>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</si>
  <si>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</si>
  <si>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</si>
  <si>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</si>
  <si>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</si>
  <si>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</si>
  <si>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</si>
  <si>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</si>
  <si>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</si>
  <si>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</si>
  <si>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</si>
  <si>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</si>
  <si>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</si>
  <si>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</si>
  <si>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</si>
  <si>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</si>
  <si>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</si>
  <si>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</si>
  <si>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</si>
  <si>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</si>
  <si>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</si>
  <si>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</si>
  <si>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</si>
  <si>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</si>
  <si>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</si>
  <si>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</si>
  <si>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</si>
  <si>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</si>
  <si>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</si>
  <si>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</si>
  <si>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</si>
  <si>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</si>
  <si>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</si>
  <si>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</si>
  <si>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</si>
  <si>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</si>
  <si>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</si>
  <si>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</si>
  <si>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</si>
  <si>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</si>
  <si>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</si>
  <si>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</si>
  <si>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</si>
  <si>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</si>
  <si>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</si>
  <si>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</si>
  <si>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</si>
  <si>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</si>
  <si>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</si>
  <si>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</si>
  <si>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</si>
  <si>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</si>
  <si>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</si>
  <si>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</si>
  <si>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</si>
  <si>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</si>
  <si>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</si>
  <si>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</si>
  <si>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</si>
  <si>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</si>
  <si>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</si>
  <si>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</si>
  <si>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</si>
  <si>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</si>
  <si>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</si>
  <si>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</si>
  <si>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</si>
  <si>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</si>
  <si>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</si>
  <si>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</si>
  <si>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</si>
  <si>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</si>
  <si>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</si>
  <si>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</si>
  <si>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</si>
  <si>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</si>
  <si>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</si>
  <si>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</si>
  <si>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</si>
  <si>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</si>
  <si>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</si>
  <si>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</si>
  <si>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</si>
  <si>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</si>
  <si>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</si>
  <si>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</si>
  <si>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</si>
  <si>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</si>
  <si>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</si>
  <si>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</si>
  <si>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</si>
  <si>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</si>
  <si>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</si>
  <si>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</si>
  <si>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</si>
  <si>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</si>
  <si>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</si>
  <si>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</si>
  <si>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</si>
  <si>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</si>
  <si>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</si>
  <si>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</si>
  <si>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</si>
  <si>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</si>
  <si>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</si>
  <si>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</si>
  <si>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</si>
  <si>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</si>
  <si>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</si>
  <si>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</si>
  <si>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</si>
  <si>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</si>
  <si>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</si>
  <si>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</si>
  <si>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</si>
  <si>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</si>
  <si>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</si>
  <si>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</si>
  <si>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</si>
  <si>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</si>
  <si>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</si>
  <si>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</si>
  <si>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</si>
  <si>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</si>
  <si>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</si>
  <si>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</si>
  <si>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</si>
  <si>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</si>
  <si>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</si>
  <si>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</si>
  <si>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</si>
  <si>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</si>
  <si>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</si>
  <si>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</si>
  <si>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</si>
  <si>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</si>
  <si>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</si>
  <si>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</si>
  <si>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</si>
  <si>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</si>
  <si>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</si>
  <si>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</si>
  <si>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</si>
  <si>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</si>
  <si>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</si>
  <si>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</si>
  <si>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</si>
  <si>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</si>
  <si>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</si>
  <si>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</si>
  <si>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</si>
  <si>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</si>
  <si>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</si>
  <si>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</si>
  <si>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</si>
  <si>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</si>
  <si>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</si>
  <si>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</si>
  <si>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</si>
  <si>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</si>
  <si>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</si>
  <si>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</si>
  <si>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</si>
  <si>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</si>
  <si>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</si>
  <si>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</si>
  <si>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</si>
  <si>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</si>
  <si>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</si>
  <si>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</si>
  <si>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</si>
  <si>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</si>
  <si>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</si>
  <si>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</si>
  <si>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</si>
  <si>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</si>
  <si>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</si>
  <si>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</si>
  <si>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</si>
  <si>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</si>
  <si>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</si>
  <si>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</si>
  <si>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</si>
  <si>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</si>
  <si>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</si>
  <si>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</si>
  <si>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</si>
  <si>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</si>
  <si>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</si>
  <si>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</si>
  <si>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</si>
  <si>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</si>
  <si>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</si>
  <si>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</si>
  <si>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</si>
  <si>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</si>
  <si>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</si>
  <si>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</si>
  <si>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</si>
  <si>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</si>
  <si>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</si>
  <si>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</si>
  <si>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</si>
  <si>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</si>
  <si>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</si>
  <si>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</si>
  <si>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</si>
  <si>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</si>
  <si>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</si>
  <si>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</si>
  <si>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</si>
  <si>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</si>
  <si>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</si>
  <si>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</si>
  <si>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</si>
  <si>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</si>
  <si>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</si>
  <si>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</si>
  <si>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</si>
  <si>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</si>
  <si>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</si>
  <si>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</si>
  <si>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</si>
  <si>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</si>
  <si>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</si>
  <si>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</si>
  <si>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</si>
  <si>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</si>
  <si>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</si>
  <si>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</si>
  <si>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</si>
  <si>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</si>
  <si>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</si>
  <si>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</si>
  <si>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</si>
  <si>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</si>
  <si>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</si>
  <si>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</si>
  <si>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</si>
  <si>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</si>
  <si>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</si>
  <si>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</si>
  <si>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</si>
  <si>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</si>
  <si>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</si>
  <si>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</si>
  <si>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</si>
  <si>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</si>
  <si>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</si>
  <si>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</si>
  <si>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</si>
  <si>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</si>
  <si>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</si>
  <si>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</si>
  <si>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</si>
  <si>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</si>
  <si>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</si>
  <si>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</si>
  <si>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</si>
  <si>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</si>
  <si>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</si>
  <si>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</si>
  <si>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</si>
  <si>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</si>
  <si>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</si>
  <si>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</si>
  <si>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</si>
  <si>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</si>
  <si>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</si>
  <si>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</si>
  <si>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</si>
  <si>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</si>
  <si>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</si>
  <si>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</si>
  <si>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</si>
  <si>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</si>
  <si>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</si>
  <si>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</si>
  <si>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</si>
  <si>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</si>
  <si>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</si>
  <si>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</si>
  <si>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</si>
  <si>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</si>
  <si>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</si>
  <si>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</si>
  <si>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</si>
  <si>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</si>
  <si>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</si>
  <si>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</si>
  <si>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</si>
  <si>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</si>
  <si>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</si>
  <si>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</si>
  <si>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</si>
  <si>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</si>
  <si>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</si>
  <si>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</si>
  <si>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</si>
  <si>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</si>
  <si>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</si>
  <si>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</si>
  <si>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</si>
  <si>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</si>
  <si>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</si>
  <si>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</si>
  <si>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</si>
  <si>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</si>
  <si>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</si>
  <si>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</si>
  <si>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</si>
  <si>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</si>
  <si>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</si>
  <si>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</si>
  <si>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</si>
  <si>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</si>
  <si>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</si>
  <si>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</si>
  <si>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</si>
  <si>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</si>
  <si>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</si>
  <si>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</si>
  <si>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</si>
  <si>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</si>
  <si>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</si>
  <si>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</si>
  <si>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</si>
  <si>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</si>
  <si>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</si>
  <si>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</si>
  <si>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</si>
  <si>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</si>
  <si>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</si>
  <si>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</si>
  <si>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</si>
  <si>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</si>
  <si>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</si>
  <si>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</si>
  <si>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</si>
  <si>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</si>
  <si>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</si>
  <si>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</si>
  <si>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</si>
  <si>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</si>
  <si>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</si>
  <si>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</si>
  <si>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</si>
  <si>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</si>
  <si>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</si>
  <si>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</si>
  <si>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</si>
  <si>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</si>
  <si>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</si>
  <si>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</si>
  <si>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</si>
  <si>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</si>
  <si>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</si>
  <si>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</si>
  <si>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</si>
  <si>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</si>
  <si>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</si>
  <si>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</si>
  <si>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</si>
  <si>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</si>
  <si>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</si>
  <si>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</si>
  <si>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</si>
  <si>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</si>
  <si>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</si>
  <si>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</si>
  <si>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</si>
  <si>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</si>
  <si>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</si>
  <si>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</si>
  <si>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</si>
  <si>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</si>
  <si>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</si>
  <si>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</si>
  <si>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</si>
  <si>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</si>
  <si>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</si>
  <si>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</si>
  <si>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</si>
  <si>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</si>
  <si>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</si>
  <si>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</si>
  <si>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</si>
  <si>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</si>
  <si>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</si>
  <si>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</si>
  <si>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</si>
  <si>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</si>
  <si>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</si>
  <si>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</si>
  <si>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</si>
  <si>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</si>
  <si>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</si>
  <si>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</si>
  <si>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</si>
  <si>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</si>
  <si>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</si>
  <si>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</si>
  <si>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</si>
  <si>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</si>
  <si>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</si>
  <si>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</si>
  <si>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</si>
  <si>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</si>
  <si>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</si>
  <si>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</si>
  <si>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</si>
  <si>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</si>
  <si>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</si>
  <si>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</si>
  <si>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</si>
  <si>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</si>
  <si>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</si>
  <si>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</si>
  <si>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</si>
  <si>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</si>
  <si>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</si>
  <si>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</si>
  <si>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</si>
  <si>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</si>
  <si>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</si>
  <si>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</si>
  <si>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</si>
  <si>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</si>
  <si>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</si>
  <si>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</si>
  <si>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</si>
  <si>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</si>
  <si>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</si>
  <si>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</si>
  <si>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</si>
  <si>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</si>
  <si>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</si>
  <si>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</si>
  <si>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</si>
  <si>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</si>
  <si>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</si>
  <si>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</si>
  <si>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</si>
  <si>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</si>
  <si>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</si>
  <si>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</si>
  <si>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</si>
  <si>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</si>
  <si>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</si>
  <si>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</si>
  <si>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</si>
  <si>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</si>
  <si>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</si>
  <si>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</si>
  <si>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</si>
  <si>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</si>
  <si>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</si>
  <si>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</si>
  <si>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</si>
  <si>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</si>
  <si>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</si>
  <si>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</si>
  <si>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</si>
  <si>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</si>
  <si>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</si>
  <si>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</si>
  <si>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</si>
  <si>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</si>
  <si>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</si>
  <si>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</si>
  <si>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</si>
  <si>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</si>
  <si>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</si>
  <si>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</si>
  <si>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</si>
  <si>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</si>
  <si>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</si>
  <si>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</si>
  <si>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</si>
  <si>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</si>
  <si>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</si>
  <si>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</si>
  <si>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</si>
  <si>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</si>
  <si>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</si>
  <si>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</si>
  <si>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</si>
  <si>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</si>
  <si>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</si>
  <si>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</si>
  <si>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</si>
  <si>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</si>
  <si>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</si>
  <si>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</si>
  <si>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</si>
  <si>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</si>
  <si>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</si>
  <si>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</si>
  <si>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</si>
  <si>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</si>
  <si>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</si>
  <si>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</si>
  <si>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</si>
  <si>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</si>
  <si>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</si>
  <si>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</si>
  <si>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</si>
  <si>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</si>
  <si>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</si>
  <si>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</si>
  <si>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</si>
  <si>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</si>
  <si>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</si>
  <si>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</si>
  <si>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</si>
  <si>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</si>
  <si>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</si>
  <si>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</si>
  <si>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</si>
  <si>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</si>
  <si>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</si>
  <si>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</si>
  <si>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</si>
  <si>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</si>
  <si>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</si>
  <si>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</si>
  <si>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</si>
  <si>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</si>
  <si>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</si>
  <si>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</si>
  <si>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</si>
  <si>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</si>
  <si>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</si>
  <si>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</si>
  <si>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</si>
  <si>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</si>
  <si>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</si>
  <si>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</si>
  <si>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</si>
  <si>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</si>
  <si>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</si>
  <si>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</si>
  <si>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</si>
  <si>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</si>
  <si>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</si>
  <si>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</si>
  <si>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</si>
  <si>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</si>
  <si>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</si>
  <si>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</si>
  <si>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</si>
  <si>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</si>
  <si>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</si>
  <si>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</si>
  <si>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</si>
  <si>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</si>
  <si>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</si>
  <si>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</si>
  <si>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</si>
  <si>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</si>
  <si>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</si>
  <si>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</si>
  <si>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</si>
  <si>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</si>
  <si>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</si>
  <si>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</si>
  <si>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</si>
  <si>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</si>
  <si>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</si>
  <si>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</si>
  <si>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</si>
  <si>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</si>
  <si>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</si>
  <si>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</si>
  <si>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</si>
  <si>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</si>
  <si>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</si>
  <si>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</si>
  <si>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</si>
  <si>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</si>
  <si>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</si>
  <si>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</si>
  <si>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</si>
  <si>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</si>
  <si>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</si>
  <si>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</si>
  <si>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</si>
  <si>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</si>
  <si>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</si>
  <si>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</si>
  <si>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</si>
  <si>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</si>
  <si>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</si>
  <si>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</si>
  <si>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</si>
  <si>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</si>
  <si>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</si>
  <si>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</si>
  <si>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</si>
  <si>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</si>
  <si>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</si>
  <si>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</si>
  <si>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</si>
  <si>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</si>
  <si>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</si>
  <si>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</si>
  <si>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</si>
  <si>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</si>
  <si>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</si>
  <si>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</si>
  <si>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</si>
  <si>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</si>
  <si>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</si>
  <si>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</si>
  <si>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</si>
  <si>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</si>
  <si>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</si>
  <si>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</si>
  <si>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</si>
  <si>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</si>
  <si>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</si>
  <si>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</si>
  <si>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</si>
  <si>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</si>
  <si>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</si>
  <si>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</si>
  <si>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</si>
  <si>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</si>
  <si>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</si>
  <si>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</si>
  <si>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</si>
  <si>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</si>
  <si>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</si>
  <si>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</si>
  <si>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</si>
  <si>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</si>
  <si>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</si>
  <si>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</si>
  <si>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</si>
  <si>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</si>
  <si>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</si>
  <si>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</si>
  <si>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</si>
  <si>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</si>
  <si>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</si>
  <si>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</si>
  <si>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</si>
  <si>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</si>
  <si>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</si>
  <si>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</si>
  <si>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</si>
  <si>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</si>
  <si>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</si>
  <si>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</si>
  <si>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</si>
  <si>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</si>
  <si>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</si>
  <si>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</si>
  <si>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</si>
  <si>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</si>
  <si>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</si>
  <si>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</si>
  <si>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</si>
  <si>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</si>
  <si>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</si>
  <si>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</si>
  <si>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</si>
  <si>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</si>
  <si>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</si>
  <si>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</si>
  <si>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</si>
  <si>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</si>
  <si>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</si>
  <si>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</si>
  <si>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</si>
  <si>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</si>
  <si>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</si>
  <si>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</si>
  <si>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</si>
  <si>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</si>
  <si>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</si>
  <si>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</si>
  <si>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</si>
  <si>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</si>
  <si>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</si>
  <si>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</si>
  <si>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</si>
  <si>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</si>
  <si>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</si>
  <si>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</si>
  <si>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</si>
  <si>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</si>
  <si>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</si>
  <si>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</si>
  <si>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</si>
  <si>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</si>
  <si>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</si>
  <si>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</si>
  <si>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</si>
  <si>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</si>
  <si>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</si>
  <si>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</si>
  <si>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</si>
  <si>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</si>
  <si>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</si>
  <si>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</si>
  <si>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</si>
  <si>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</si>
  <si>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</si>
  <si>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</si>
  <si>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</si>
  <si>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</si>
  <si>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</si>
  <si>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</si>
  <si>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</si>
  <si>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</si>
  <si>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</si>
  <si>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</si>
  <si>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</si>
  <si>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</si>
  <si>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</si>
  <si>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</si>
  <si>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</si>
  <si>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</si>
  <si>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</si>
  <si>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</si>
  <si>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</si>
  <si>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</si>
  <si>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</si>
  <si>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</si>
  <si>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</si>
  <si>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</si>
  <si>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</si>
  <si>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</si>
  <si>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</si>
  <si>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</si>
  <si>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</si>
  <si>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</si>
  <si>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</si>
  <si>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</si>
  <si>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</si>
  <si>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</si>
  <si>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</si>
  <si>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</si>
  <si>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</si>
  <si>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</si>
  <si>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</si>
  <si>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</si>
  <si>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</si>
  <si>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</si>
  <si>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</si>
  <si>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</si>
  <si>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</si>
  <si>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</si>
  <si>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</si>
  <si>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</si>
  <si>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</si>
  <si>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</si>
  <si>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</si>
  <si>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</si>
  <si>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</si>
  <si>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</si>
  <si>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</si>
  <si>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</si>
  <si>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</si>
  <si>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</si>
  <si>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</si>
  <si>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</si>
  <si>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</si>
  <si>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</si>
  <si>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</si>
  <si>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</si>
  <si>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</si>
  <si>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</si>
  <si>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</si>
  <si>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</si>
  <si>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</si>
  <si>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</si>
  <si>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</si>
  <si>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</si>
  <si>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</si>
  <si>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</si>
  <si>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</si>
  <si>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</si>
  <si>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</si>
  <si>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</si>
  <si>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</si>
  <si>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</si>
  <si>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</si>
  <si>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</si>
  <si>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</si>
  <si>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</si>
  <si>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</si>
  <si>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</si>
  <si>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</si>
  <si>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</si>
  <si>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</si>
  <si>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</si>
  <si>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</si>
  <si>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</si>
  <si>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</si>
  <si>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</si>
  <si>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</si>
  <si>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</si>
  <si>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</si>
  <si>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</si>
  <si>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</si>
  <si>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</si>
  <si>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</si>
  <si>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</si>
  <si>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</si>
  <si>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</si>
  <si>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</si>
  <si>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</si>
  <si>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</si>
  <si>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</si>
  <si>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</si>
  <si>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</si>
  <si>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</si>
  <si>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</si>
  <si>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</si>
  <si>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</si>
  <si>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</si>
  <si>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</si>
  <si>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</si>
  <si>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</si>
  <si>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</si>
  <si>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</si>
  <si>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</si>
  <si>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</si>
  <si>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</si>
  <si>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</si>
  <si>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</si>
  <si>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</si>
  <si>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</si>
  <si>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</si>
  <si>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</si>
  <si>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</si>
  <si>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</si>
  <si>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</si>
  <si>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</si>
  <si>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</si>
  <si>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</si>
  <si>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</si>
  <si>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</si>
  <si>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</si>
  <si>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</si>
  <si>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</si>
  <si>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</si>
  <si>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</si>
  <si>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</si>
  <si>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</si>
  <si>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</si>
  <si>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</si>
  <si>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</si>
  <si>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</si>
  <si>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</si>
  <si>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</si>
  <si>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</si>
  <si>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</si>
  <si>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</si>
  <si>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</si>
  <si>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</si>
  <si>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</si>
  <si>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</si>
  <si>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</si>
  <si>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</si>
  <si>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</si>
  <si>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</si>
  <si>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</si>
  <si>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</si>
  <si>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</si>
  <si>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</si>
  <si>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</si>
  <si>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</si>
  <si>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</si>
  <si>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</si>
  <si>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</si>
  <si>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</si>
  <si>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</si>
  <si>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</si>
  <si>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</si>
  <si>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</si>
  <si>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</si>
  <si>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</si>
  <si>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</si>
  <si>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</si>
  <si>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</si>
  <si>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</si>
  <si>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</si>
  <si>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</si>
  <si>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</si>
  <si>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</si>
  <si>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</si>
  <si>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</si>
  <si>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</si>
  <si>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</si>
  <si>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</si>
  <si>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</si>
  <si>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</si>
  <si>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</si>
  <si>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</si>
  <si>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</si>
  <si>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</si>
  <si>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</si>
  <si>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</si>
  <si>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</si>
  <si>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</si>
  <si>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</si>
  <si>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</si>
  <si>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</si>
  <si>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</si>
  <si>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</si>
  <si>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</si>
  <si>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</si>
  <si>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</si>
  <si>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</si>
  <si>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</si>
  <si>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</si>
  <si>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</si>
  <si>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</si>
  <si>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</si>
  <si>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</si>
  <si>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</si>
  <si>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</si>
  <si>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</si>
  <si>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</si>
  <si>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</si>
  <si>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</si>
  <si>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</si>
  <si>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</si>
  <si>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</si>
  <si>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</si>
  <si>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</si>
  <si>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</si>
  <si>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</si>
  <si>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</si>
  <si>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</si>
  <si>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</si>
  <si>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</si>
  <si>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</si>
  <si>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</si>
  <si>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</si>
  <si>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</si>
  <si>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</si>
  <si>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</si>
  <si>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</si>
  <si>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</si>
  <si>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</si>
  <si>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</si>
  <si>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</si>
  <si>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</si>
  <si>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</si>
  <si>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</si>
  <si>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</si>
  <si>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</si>
  <si>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</si>
  <si>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</si>
  <si>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</si>
  <si>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</si>
  <si>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</si>
  <si>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</si>
  <si>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</si>
  <si>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</si>
  <si>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</si>
  <si>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</si>
  <si>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</si>
  <si>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</si>
  <si>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</si>
  <si>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</si>
  <si>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</si>
  <si>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</si>
  <si>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</si>
  <si>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</si>
  <si>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</si>
  <si>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</si>
  <si>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</si>
  <si>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</si>
  <si>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</si>
  <si>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</si>
  <si>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</si>
  <si>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</si>
  <si>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</si>
  <si>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</si>
  <si>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</si>
  <si>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</si>
  <si>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</si>
  <si>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</si>
  <si>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</si>
  <si>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</si>
  <si>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</si>
  <si>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</si>
  <si>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</si>
  <si>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</si>
  <si>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</si>
  <si>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</si>
  <si>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</si>
  <si>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</si>
  <si>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</si>
  <si>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</si>
  <si>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</si>
  <si>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</si>
  <si>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</si>
  <si>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</si>
  <si>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</si>
  <si>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</si>
  <si>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</si>
  <si>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</si>
  <si>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</si>
  <si>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</si>
  <si>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</si>
  <si>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</si>
  <si>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</si>
  <si>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</si>
  <si>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</si>
  <si>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</si>
  <si>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</si>
  <si>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</si>
  <si>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</si>
  <si>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</si>
  <si>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</si>
  <si>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</si>
  <si>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</si>
  <si>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</si>
  <si>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</si>
  <si>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</si>
  <si>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</si>
  <si>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</si>
  <si>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</si>
  <si>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</si>
  <si>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</si>
  <si>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</si>
  <si>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</si>
  <si>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</si>
  <si>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</si>
  <si>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</si>
  <si>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</si>
  <si>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</si>
  <si>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</si>
  <si>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</si>
  <si>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</si>
  <si>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</si>
  <si>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</si>
  <si>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</si>
  <si>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</si>
  <si>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</si>
  <si>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</si>
  <si>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</si>
  <si>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</si>
  <si>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</si>
  <si>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</si>
  <si>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</si>
  <si>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</si>
  <si>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</si>
  <si>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</si>
  <si>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</si>
  <si>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</si>
  <si>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</si>
  <si>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</si>
  <si>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</si>
  <si>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</si>
  <si>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</si>
  <si>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</si>
  <si>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</si>
  <si>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</si>
  <si>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</si>
  <si>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</si>
  <si>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</si>
  <si>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</si>
  <si>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</si>
  <si>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</si>
  <si>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</si>
  <si>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</si>
  <si>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</si>
  <si>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</si>
  <si>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</si>
  <si>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</si>
  <si>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</si>
  <si>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</si>
  <si>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</si>
  <si>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</si>
  <si>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</si>
  <si>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</si>
  <si>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</si>
  <si>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</si>
  <si>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</si>
  <si>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</si>
  <si>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</si>
  <si>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</si>
  <si>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</si>
  <si>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</si>
  <si>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</si>
  <si>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</si>
  <si>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</si>
  <si>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</si>
  <si>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</si>
  <si>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</si>
  <si>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</si>
  <si>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</si>
  <si>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</si>
  <si>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</si>
  <si>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</si>
  <si>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</si>
  <si>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</si>
  <si>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</si>
  <si>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</si>
  <si>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</si>
  <si>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</si>
  <si>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</si>
  <si>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</si>
  <si>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</si>
  <si>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</si>
  <si>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</si>
  <si>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</si>
  <si>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</si>
  <si>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</si>
  <si>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</si>
  <si>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</si>
  <si>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</si>
  <si>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</si>
  <si>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</si>
  <si>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</si>
  <si>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</si>
  <si>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</si>
  <si>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</si>
  <si>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</si>
  <si>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</si>
  <si>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</si>
  <si>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</si>
  <si>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</si>
  <si>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</si>
  <si>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</si>
  <si>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</si>
  <si>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</si>
  <si>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</si>
  <si>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</si>
  <si>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</si>
  <si>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</si>
  <si>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</si>
  <si>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</si>
  <si>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</si>
  <si>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</si>
  <si>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</si>
  <si>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</si>
  <si>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</si>
  <si>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</si>
  <si>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</si>
  <si>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</si>
  <si>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</si>
  <si>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</si>
  <si>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</si>
  <si>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</si>
  <si>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</si>
  <si>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</si>
  <si>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</si>
  <si>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</si>
  <si>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</si>
  <si>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</si>
  <si>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</si>
  <si>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</si>
  <si>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</si>
  <si>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</si>
  <si>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</si>
  <si>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</si>
  <si>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</si>
  <si>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</si>
  <si>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</si>
  <si>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</si>
  <si>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</si>
  <si>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</si>
  <si>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</si>
  <si>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</si>
  <si>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</si>
  <si>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</si>
  <si>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</si>
  <si>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</si>
  <si>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</si>
  <si>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</si>
  <si>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</si>
  <si>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</si>
  <si>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</si>
  <si>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</si>
  <si>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</si>
  <si>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</si>
  <si>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</si>
  <si>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</si>
  <si>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</si>
  <si>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</si>
  <si>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</si>
  <si>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</si>
  <si>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</si>
  <si>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</si>
  <si>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</si>
  <si>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</si>
  <si>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</si>
  <si>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</si>
  <si>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</si>
  <si>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</si>
  <si>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</si>
  <si>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</si>
  <si>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</si>
  <si>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</si>
  <si>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</si>
  <si>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</si>
  <si>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</si>
  <si>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</si>
  <si>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</si>
  <si>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</si>
  <si>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</si>
  <si>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</si>
  <si>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</si>
  <si>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</si>
  <si>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</si>
  <si>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</si>
  <si>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</si>
  <si>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</si>
  <si>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</si>
  <si>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</si>
  <si>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</si>
  <si>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</si>
  <si>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</si>
  <si>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</si>
  <si>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</si>
  <si>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</si>
  <si>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</si>
  <si>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</si>
  <si>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</si>
  <si>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</si>
  <si>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</si>
  <si>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</si>
  <si>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</si>
  <si>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</si>
  <si>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</si>
  <si>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</si>
  <si>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</si>
  <si>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</si>
  <si>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</si>
  <si>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</si>
  <si>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</si>
  <si>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</si>
  <si>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</si>
  <si>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</si>
  <si>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</si>
  <si>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</si>
  <si>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</si>
  <si>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</si>
  <si>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</si>
  <si>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</si>
  <si>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</si>
  <si>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</si>
  <si>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</si>
  <si>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</si>
  <si>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</si>
  <si>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</si>
  <si>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</si>
  <si>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</si>
  <si>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</si>
  <si>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</si>
  <si>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</si>
  <si>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</si>
  <si>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</si>
  <si>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</si>
  <si>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</si>
  <si>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</si>
  <si>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</si>
  <si>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</si>
  <si>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</si>
  <si>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</si>
  <si>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</si>
  <si>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</si>
  <si>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</si>
  <si>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</si>
  <si>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</si>
  <si>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</si>
  <si>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</si>
  <si>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</si>
  <si>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</si>
  <si>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</si>
  <si>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</si>
  <si>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</si>
  <si>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</si>
  <si>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</si>
  <si>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</si>
  <si>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</si>
  <si>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</si>
  <si>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</si>
  <si>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</si>
  <si>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</si>
  <si>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</si>
  <si>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</si>
  <si>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</si>
  <si>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</si>
  <si>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</si>
  <si>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</si>
  <si>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</si>
  <si>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</si>
  <si>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</si>
  <si>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</si>
  <si>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</si>
  <si>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</si>
  <si>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</si>
  <si>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</si>
  <si>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</si>
  <si>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</si>
  <si>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</si>
  <si>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</si>
  <si>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</si>
  <si>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</si>
  <si>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</si>
  <si>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</si>
  <si>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</si>
  <si>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</si>
  <si>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</si>
  <si>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</si>
  <si>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</si>
  <si>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</si>
  <si>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</si>
  <si>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</si>
  <si>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</si>
  <si>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</si>
  <si>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</si>
  <si>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</si>
  <si>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</si>
  <si>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</si>
  <si>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</si>
  <si>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</si>
  <si>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</si>
  <si>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</si>
  <si>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</si>
  <si>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</si>
  <si>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</si>
  <si>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</si>
  <si>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</si>
  <si>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</si>
  <si>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</si>
  <si>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</si>
  <si>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</si>
  <si>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</si>
  <si>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</si>
  <si>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</si>
  <si>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</si>
  <si>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</si>
  <si>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</si>
  <si>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</si>
  <si>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</si>
  <si>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</si>
  <si>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</si>
  <si>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</si>
  <si>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</si>
  <si>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</si>
  <si>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</si>
  <si>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</si>
  <si>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</si>
  <si>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</si>
  <si>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</si>
  <si>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</si>
  <si>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</si>
  <si>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</si>
  <si>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</si>
  <si>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</si>
  <si>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</si>
  <si>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</si>
  <si>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</si>
  <si>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</si>
  <si>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</si>
  <si>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</si>
  <si>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</si>
  <si>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</si>
  <si>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</si>
  <si>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</si>
  <si>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</si>
  <si>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</si>
  <si>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</si>
  <si>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</si>
  <si>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</si>
  <si>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</si>
  <si>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</si>
  <si>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</si>
  <si>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</si>
  <si>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</si>
  <si>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</si>
  <si>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</si>
  <si>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</si>
  <si>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</si>
  <si>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</si>
  <si>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</si>
  <si>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</si>
  <si>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</si>
  <si>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</si>
  <si>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</si>
  <si>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</si>
  <si>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</si>
  <si>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</si>
  <si>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</si>
  <si>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</si>
  <si>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</si>
  <si>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</si>
  <si>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</si>
  <si>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</si>
  <si>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</si>
  <si>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</si>
  <si>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</si>
  <si>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</si>
  <si>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</si>
  <si>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</si>
  <si>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</si>
  <si>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</si>
  <si>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</si>
  <si>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</si>
  <si>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</si>
  <si>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</si>
  <si>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</si>
  <si>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</si>
  <si>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</si>
  <si>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</si>
  <si>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</si>
  <si>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</si>
  <si>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</si>
  <si>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</si>
  <si>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</si>
  <si>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</si>
  <si>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</si>
  <si>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</si>
  <si>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</si>
  <si>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</si>
  <si>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</si>
  <si>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</si>
  <si>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</si>
  <si>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</si>
  <si>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</si>
  <si>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</si>
  <si>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</si>
  <si>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</si>
  <si>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</si>
  <si>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</si>
  <si>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</si>
  <si>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</si>
  <si>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</si>
  <si>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</si>
  <si>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</si>
  <si>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</si>
  <si>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</si>
  <si>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</si>
  <si>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</si>
  <si>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</si>
  <si>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</si>
  <si>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</si>
  <si>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</si>
  <si>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</si>
  <si>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</si>
  <si>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</si>
  <si>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</si>
  <si>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</si>
  <si>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</si>
  <si>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</si>
  <si>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</si>
  <si>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</si>
  <si>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</si>
  <si>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</si>
  <si>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</si>
  <si>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</si>
  <si>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</si>
  <si>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</si>
  <si>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</si>
  <si>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</si>
  <si>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</si>
  <si>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</si>
  <si>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</si>
  <si>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</si>
  <si>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</si>
  <si>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</si>
  <si>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</si>
  <si>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</si>
  <si>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</si>
  <si>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</si>
  <si>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</si>
  <si>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</si>
  <si>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</si>
  <si>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</si>
  <si>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</si>
  <si>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</si>
  <si>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</si>
  <si>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</si>
  <si>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</si>
  <si>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</si>
  <si>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</si>
  <si>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</si>
  <si>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</si>
  <si>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</si>
  <si>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</si>
  <si>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</si>
  <si>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</si>
  <si>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</si>
  <si>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</si>
  <si>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</si>
  <si>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</si>
  <si>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</si>
  <si>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</si>
  <si>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</si>
  <si>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</si>
  <si>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</si>
  <si>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</si>
  <si>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</si>
  <si>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</si>
  <si>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</si>
  <si>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</si>
  <si>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</si>
  <si>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</si>
  <si>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</si>
  <si>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</si>
  <si>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</si>
  <si>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</si>
  <si>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</si>
  <si>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</si>
  <si>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</si>
  <si>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</si>
  <si>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</si>
  <si>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</si>
  <si>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</si>
  <si>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</si>
  <si>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</si>
  <si>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</si>
  <si>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</si>
  <si>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</si>
  <si>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</si>
  <si>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</si>
  <si>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</si>
  <si>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</si>
  <si>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</si>
  <si>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</si>
  <si>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</si>
  <si>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</si>
  <si>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</si>
  <si>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</si>
  <si>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</si>
  <si>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</si>
  <si>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</si>
  <si>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</si>
  <si>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</si>
  <si>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</si>
  <si>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</si>
  <si>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</si>
  <si>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</si>
  <si>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</si>
  <si>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</si>
  <si>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</si>
  <si>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</si>
  <si>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</si>
  <si>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</si>
  <si>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</si>
  <si>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</si>
  <si>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</si>
  <si>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</si>
  <si>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</si>
  <si>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</si>
  <si>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</si>
  <si>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</si>
  <si>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</si>
  <si>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</si>
  <si>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</si>
  <si>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</si>
  <si>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</si>
  <si>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</si>
  <si>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</si>
  <si>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</si>
  <si>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</si>
  <si>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</si>
  <si>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</si>
  <si>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</si>
  <si>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</si>
  <si>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</si>
  <si>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</si>
  <si>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</si>
  <si>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</si>
  <si>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</si>
  <si>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</si>
  <si>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</si>
  <si>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</si>
  <si>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</si>
  <si>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</si>
  <si>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</si>
  <si>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</si>
  <si>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</si>
  <si>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</si>
  <si>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</si>
  <si>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</si>
  <si>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</si>
  <si>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</si>
  <si>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</si>
  <si>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</si>
  <si>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</si>
  <si>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</si>
  <si>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</si>
  <si>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</si>
  <si>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</si>
  <si>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</si>
  <si>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</si>
  <si>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</si>
  <si>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</si>
  <si>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</si>
  <si>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</si>
  <si>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</si>
  <si>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</si>
  <si>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</si>
  <si>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</si>
  <si>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</si>
  <si>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</si>
  <si>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</si>
  <si>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</si>
  <si>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</si>
  <si>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</si>
  <si>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</si>
  <si>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</si>
  <si>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</si>
  <si>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</si>
  <si>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</si>
  <si>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</si>
  <si>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</si>
  <si>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</si>
  <si>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</si>
  <si>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</si>
  <si>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</si>
  <si>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</si>
  <si>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</si>
  <si>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</si>
  <si>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</si>
  <si>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</si>
  <si>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</si>
  <si>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</si>
  <si>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</si>
  <si>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</si>
  <si>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</si>
  <si>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</si>
  <si>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</si>
  <si>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</si>
  <si>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</si>
  <si>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</si>
  <si>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</si>
  <si>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</si>
  <si>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</si>
  <si>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</si>
  <si>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</si>
  <si>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</si>
  <si>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</si>
  <si>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</si>
  <si>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</si>
  <si>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</si>
  <si>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</si>
  <si>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</si>
  <si>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</si>
  <si>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</si>
  <si>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</si>
  <si>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</si>
  <si>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</si>
  <si>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</si>
  <si>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</si>
  <si>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</si>
  <si>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</si>
  <si>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</si>
  <si>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</si>
  <si>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</si>
  <si>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</si>
  <si>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</si>
  <si>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</si>
  <si>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</si>
  <si>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</si>
  <si>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</si>
  <si>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</si>
  <si>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</si>
  <si>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</si>
  <si>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</si>
  <si>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</si>
  <si>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</si>
  <si>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</si>
  <si>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</si>
  <si>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</si>
  <si>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</si>
  <si>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</si>
  <si>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</si>
  <si>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</si>
  <si>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</si>
  <si>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</si>
  <si>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</si>
  <si>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</si>
  <si>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</si>
  <si>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</si>
  <si>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</si>
  <si>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</si>
  <si>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</si>
  <si>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</si>
  <si>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</si>
  <si>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</si>
  <si>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</si>
  <si>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</si>
  <si>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</si>
  <si>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</si>
  <si>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</si>
  <si>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</si>
  <si>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</si>
  <si>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</si>
  <si>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</si>
  <si>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</si>
  <si>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</si>
  <si>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</si>
  <si>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</si>
  <si>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</si>
  <si>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</si>
  <si>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</si>
  <si>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</si>
  <si>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</si>
  <si>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</si>
  <si>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</si>
  <si>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</si>
  <si>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</si>
  <si>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</si>
  <si>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</si>
  <si>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</si>
  <si>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</si>
  <si>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</si>
  <si>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</si>
  <si>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</si>
  <si>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</si>
  <si>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</si>
  <si>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</si>
  <si>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</si>
  <si>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</si>
  <si>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</si>
  <si>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</si>
  <si>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</si>
  <si>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</si>
  <si>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</si>
  <si>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</si>
  <si>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</si>
  <si>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</si>
  <si>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</si>
  <si>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</si>
  <si>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</si>
  <si>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</si>
  <si>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</si>
  <si>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</si>
  <si>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</si>
  <si>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</si>
  <si>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</si>
  <si>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</si>
  <si>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</si>
  <si>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</si>
  <si>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</si>
  <si>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</si>
  <si>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</si>
  <si>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</si>
  <si>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</si>
  <si>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</si>
  <si>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</si>
  <si>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</si>
  <si>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</si>
  <si>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</si>
  <si>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</si>
  <si>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</si>
  <si>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</si>
  <si>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</si>
  <si>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</si>
  <si>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</si>
  <si>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</si>
  <si>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</si>
  <si>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</si>
  <si>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</si>
  <si>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</si>
  <si>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</si>
  <si>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</si>
  <si>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</si>
  <si>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</si>
  <si>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</si>
  <si>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</si>
  <si>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</si>
  <si>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</si>
  <si>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</si>
  <si>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</si>
  <si>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</si>
  <si>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</si>
  <si>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</si>
  <si>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</si>
  <si>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</si>
  <si>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</si>
  <si>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</si>
  <si>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</si>
  <si>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</si>
  <si>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</si>
  <si>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</si>
  <si>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</si>
  <si>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</si>
  <si>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</si>
  <si>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</si>
  <si>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</si>
  <si>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</si>
  <si>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</si>
  <si>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</si>
  <si>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</si>
  <si>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</si>
  <si>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</si>
  <si>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</si>
  <si>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</si>
  <si>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</si>
  <si>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</si>
  <si>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</si>
  <si>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</si>
  <si>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</si>
  <si>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</si>
  <si>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</si>
  <si>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</si>
  <si>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</si>
  <si>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</si>
  <si>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</si>
  <si>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</si>
  <si>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</si>
  <si>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</si>
  <si>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</si>
  <si>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</si>
  <si>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</si>
  <si>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</si>
  <si>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</si>
  <si>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</si>
  <si>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</si>
  <si>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</si>
  <si>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</si>
  <si>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</si>
  <si>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</si>
  <si>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</si>
  <si>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</si>
  <si>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</si>
  <si>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</si>
  <si>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</si>
  <si>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</si>
  <si>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</si>
  <si>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</si>
  <si>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</si>
  <si>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</si>
  <si>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</si>
  <si>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</si>
  <si>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</si>
  <si>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</si>
  <si>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</si>
  <si>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</si>
  <si>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</si>
  <si>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</si>
  <si>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</si>
  <si>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</si>
  <si>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</si>
  <si>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</si>
  <si>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</si>
  <si>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</si>
  <si>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</si>
  <si>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</si>
  <si>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</si>
  <si>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</si>
  <si>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</si>
  <si>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</si>
  <si>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</si>
  <si>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</si>
  <si>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</si>
  <si>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</si>
  <si>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</si>
  <si>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</si>
  <si>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</si>
  <si>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</si>
  <si>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</si>
  <si>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</si>
  <si>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</si>
  <si>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</si>
  <si>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</si>
  <si>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</si>
  <si>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</si>
  <si>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</si>
  <si>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</si>
  <si>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</si>
  <si>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</si>
  <si>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</si>
  <si>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</si>
  <si>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</si>
  <si>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</si>
  <si>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</si>
  <si>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</si>
  <si>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</si>
  <si>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</si>
  <si>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</si>
  <si>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</si>
  <si>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</si>
  <si>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</si>
  <si>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</si>
  <si>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</si>
  <si>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</si>
  <si>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</si>
  <si>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</si>
  <si>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</si>
  <si>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</si>
  <si>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</si>
  <si>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</si>
  <si>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</si>
  <si>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</si>
  <si>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</si>
  <si>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</si>
  <si>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</si>
  <si>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</si>
  <si>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</si>
  <si>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</si>
  <si>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</si>
  <si>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</si>
  <si>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</si>
  <si>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</si>
  <si>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</si>
  <si>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</si>
  <si>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</si>
  <si>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</si>
  <si>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</si>
  <si>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</si>
  <si>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</si>
  <si>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</si>
  <si>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</si>
  <si>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</si>
  <si>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</si>
  <si>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</si>
  <si>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</si>
  <si>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</si>
  <si>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</si>
  <si>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</si>
  <si>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</si>
  <si>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</si>
  <si>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</si>
  <si>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</si>
  <si>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</si>
  <si>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</si>
  <si>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</si>
  <si>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</si>
  <si>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</si>
  <si>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</si>
  <si>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</si>
  <si>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</si>
  <si>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</si>
  <si>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</si>
  <si>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</si>
  <si>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</si>
  <si>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</si>
  <si>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</si>
  <si>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</si>
  <si>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</si>
  <si>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</si>
  <si>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</si>
  <si>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</si>
  <si>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</si>
  <si>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</si>
  <si>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</si>
  <si>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</si>
  <si>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</si>
  <si>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</si>
  <si>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</si>
  <si>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</si>
  <si>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</si>
  <si>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</si>
  <si>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</si>
  <si>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</si>
  <si>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</si>
  <si>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</si>
  <si>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</si>
  <si>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</si>
  <si>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</si>
  <si>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</si>
  <si>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</si>
  <si>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</si>
  <si>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</si>
  <si>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</si>
  <si>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</si>
  <si>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</si>
  <si>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</si>
  <si>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</si>
  <si>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</si>
  <si>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</si>
  <si>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</si>
  <si>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</si>
  <si>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</si>
  <si>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</si>
  <si>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</si>
  <si>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</si>
  <si>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</si>
  <si>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</si>
  <si>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</si>
  <si>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</si>
  <si>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</si>
  <si>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</si>
  <si>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</si>
  <si>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</si>
  <si>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</si>
  <si>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</si>
  <si>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</si>
  <si>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</si>
  <si>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</si>
  <si>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</si>
  <si>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</si>
  <si>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</si>
  <si>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</si>
  <si>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</si>
  <si>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</si>
  <si>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</si>
  <si>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</si>
  <si>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</si>
  <si>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</si>
  <si>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</si>
  <si>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</si>
  <si>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</si>
  <si>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</si>
  <si>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</si>
  <si>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</si>
  <si>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</si>
  <si>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</si>
  <si>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</si>
  <si>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</si>
  <si>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</si>
  <si>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</si>
  <si>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</si>
  <si>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</si>
  <si>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</si>
  <si>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</si>
  <si>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</si>
  <si>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</si>
  <si>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</si>
  <si>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</si>
  <si>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</si>
  <si>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</si>
  <si>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</si>
  <si>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</si>
  <si>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</si>
  <si>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</si>
  <si>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</si>
  <si>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</si>
  <si>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</si>
  <si>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</si>
  <si>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</si>
  <si>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</si>
  <si>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</si>
  <si>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</si>
  <si>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</si>
  <si>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</si>
  <si>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</si>
  <si>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</si>
  <si>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</si>
  <si>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</si>
  <si>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</si>
  <si>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</si>
  <si>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</si>
  <si>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</si>
  <si>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</si>
  <si>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</si>
  <si>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</si>
  <si>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</si>
  <si>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</si>
  <si>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</si>
  <si>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</si>
  <si>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</si>
  <si>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</si>
  <si>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</si>
  <si>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</si>
  <si>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</si>
  <si>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</si>
  <si>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</si>
  <si>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</si>
  <si>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</si>
  <si>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</si>
  <si>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</si>
  <si>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</si>
  <si>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</si>
  <si>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</si>
  <si>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</si>
  <si>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</si>
  <si>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</si>
  <si>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</si>
  <si>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</si>
  <si>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</si>
  <si>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</si>
  <si>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</si>
  <si>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</si>
  <si>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</si>
  <si>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</si>
  <si>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</si>
  <si>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</si>
  <si>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</si>
  <si>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</si>
  <si>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</si>
  <si>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</si>
  <si>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</si>
  <si>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</si>
  <si>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</si>
  <si>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</si>
  <si>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</si>
  <si>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</si>
  <si>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</si>
  <si>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</si>
  <si>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</si>
  <si>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</si>
  <si>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</si>
  <si>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</si>
  <si>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</si>
  <si>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</si>
  <si>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</si>
  <si>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</si>
  <si>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</si>
  <si>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</si>
  <si>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</si>
  <si>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</si>
  <si>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</si>
  <si>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</si>
  <si>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</si>
  <si>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</si>
  <si>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</si>
  <si>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</si>
  <si>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</si>
  <si>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</si>
  <si>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</si>
  <si>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</si>
  <si>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</si>
  <si>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</si>
  <si>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</si>
  <si>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</si>
  <si>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</si>
  <si>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</si>
  <si>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</si>
  <si>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</si>
  <si>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</si>
  <si>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</si>
  <si>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</si>
  <si>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</si>
  <si>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</si>
  <si>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</si>
  <si>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</si>
  <si>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</si>
  <si>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</si>
  <si>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</si>
  <si>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</si>
  <si>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</si>
  <si>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</si>
  <si>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</si>
  <si>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</si>
  <si>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</si>
  <si>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</si>
  <si>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</si>
  <si>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</si>
  <si>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</si>
  <si>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</si>
  <si>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</si>
  <si>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</si>
  <si>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</si>
  <si>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</si>
  <si>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</si>
  <si>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</si>
  <si>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</si>
  <si>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</si>
  <si>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</si>
  <si>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</si>
  <si>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</si>
  <si>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</si>
  <si>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</si>
  <si>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</si>
  <si>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</si>
  <si>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</si>
  <si>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</si>
  <si>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</si>
  <si>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</si>
  <si>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</si>
  <si>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</si>
  <si>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</si>
  <si>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</si>
  <si>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</si>
  <si>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</si>
  <si>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</si>
  <si>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</si>
  <si>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</si>
  <si>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</si>
  <si>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</si>
  <si>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</si>
  <si>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</si>
  <si>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</si>
  <si>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</si>
  <si>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</si>
  <si>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</si>
  <si>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</si>
  <si>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</si>
  <si>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</si>
  <si>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</si>
  <si>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</si>
  <si>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</si>
  <si>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</si>
  <si>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</si>
  <si>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</si>
  <si>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</si>
  <si>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</si>
  <si>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</si>
  <si>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</si>
  <si>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</si>
  <si>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</si>
  <si>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</si>
  <si>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</si>
  <si>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</si>
  <si>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</si>
  <si>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</si>
  <si>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</si>
  <si>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</si>
  <si>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</si>
  <si>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</si>
  <si>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</si>
  <si>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</si>
  <si>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</si>
  <si>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</si>
  <si>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</si>
  <si>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</si>
  <si>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</si>
  <si>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</si>
  <si>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</si>
  <si>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</si>
  <si>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</si>
  <si>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</si>
  <si>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</si>
  <si>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</si>
  <si>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</si>
  <si>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</si>
  <si>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</si>
  <si>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</si>
  <si>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</si>
  <si>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</si>
  <si>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</si>
  <si>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</si>
  <si>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</si>
  <si>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</si>
  <si>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</si>
  <si>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</si>
  <si>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</si>
  <si>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</si>
  <si>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</si>
  <si>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</si>
  <si>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</si>
  <si>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</si>
  <si>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</si>
  <si>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</si>
  <si>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</si>
  <si>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</si>
  <si>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</si>
  <si>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</si>
  <si>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</si>
  <si>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</si>
  <si>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</si>
  <si>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</si>
  <si>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</si>
  <si>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</si>
  <si>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</si>
  <si>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</si>
  <si>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</si>
  <si>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</si>
  <si>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</si>
  <si>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</si>
  <si>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</si>
  <si>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</si>
  <si>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</si>
  <si>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</si>
  <si>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</si>
  <si>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</si>
  <si>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</si>
  <si>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</si>
  <si>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</si>
  <si>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</si>
  <si>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</si>
  <si>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</si>
  <si>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</si>
  <si>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</si>
  <si>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</si>
  <si>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</si>
  <si>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</si>
  <si>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</si>
  <si>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</si>
  <si>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</si>
  <si>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</si>
  <si>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</si>
  <si>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</si>
  <si>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</si>
  <si>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</si>
  <si>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</si>
  <si>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</si>
  <si>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</si>
  <si>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</si>
  <si>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</si>
  <si>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</si>
  <si>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</si>
  <si>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</si>
  <si>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</si>
  <si>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</si>
  <si>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</si>
  <si>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</si>
  <si>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</si>
  <si>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</si>
  <si>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</si>
  <si>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</si>
  <si>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</si>
  <si>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</si>
  <si>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</si>
  <si>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</si>
  <si>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</si>
  <si>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</si>
  <si>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</si>
  <si>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</si>
  <si>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</si>
  <si>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</si>
  <si>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</si>
  <si>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</si>
  <si>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</si>
  <si>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</si>
  <si>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</si>
  <si>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</si>
  <si>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</si>
  <si>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</si>
  <si>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</si>
  <si>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</si>
  <si>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</si>
  <si>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</si>
  <si>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</si>
  <si>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</si>
  <si>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</si>
  <si>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</si>
  <si>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</si>
  <si>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</si>
  <si>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</si>
  <si>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</si>
  <si>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</si>
  <si>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</si>
  <si>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</si>
  <si>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</si>
  <si>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</si>
  <si>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</si>
  <si>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</si>
  <si>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</si>
  <si>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</si>
  <si>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</si>
  <si>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</si>
  <si>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</si>
  <si>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</si>
  <si>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</si>
  <si>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</si>
  <si>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</si>
  <si>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</si>
  <si>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</si>
  <si>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</si>
  <si>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</si>
  <si>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</si>
  <si>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</si>
  <si>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</si>
  <si>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</si>
  <si>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</si>
  <si>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</si>
  <si>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</si>
  <si>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</si>
  <si>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</si>
  <si>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</si>
  <si>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</si>
  <si>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</si>
  <si>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</si>
  <si>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</si>
  <si>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</si>
  <si>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</si>
  <si>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</si>
  <si>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</si>
  <si>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</si>
  <si>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</si>
  <si>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</si>
  <si>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</si>
  <si>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</si>
  <si>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</si>
  <si>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</si>
  <si>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</si>
  <si>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</si>
  <si>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</si>
  <si>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</si>
  <si>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</si>
  <si>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</si>
  <si>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</si>
  <si>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</si>
  <si>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</si>
  <si>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</si>
  <si>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</si>
  <si>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</si>
  <si>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</si>
  <si>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</si>
  <si>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</si>
  <si>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</si>
  <si>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</si>
  <si>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</si>
  <si>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</si>
  <si>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</si>
  <si>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</si>
  <si>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</si>
  <si>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</si>
  <si>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</si>
  <si>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</si>
  <si>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</si>
  <si>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</si>
  <si>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</si>
  <si>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</si>
  <si>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</si>
  <si>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</si>
  <si>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</si>
  <si>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</si>
  <si>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</si>
  <si>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</si>
  <si>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</si>
  <si>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</si>
  <si>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</si>
  <si>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</si>
  <si>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</si>
  <si>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</si>
  <si>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</si>
  <si>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</si>
  <si>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</si>
  <si>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</si>
  <si>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</si>
  <si>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</si>
  <si>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</si>
  <si>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</si>
  <si>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</si>
  <si>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</si>
  <si>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</si>
  <si>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</si>
  <si>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</si>
  <si>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</si>
  <si>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</si>
  <si>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</si>
  <si>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</si>
  <si>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</si>
  <si>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</si>
  <si>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</si>
  <si>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</si>
  <si>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</si>
  <si>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</si>
  <si>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</si>
  <si>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</si>
  <si>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</si>
  <si>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</si>
  <si>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</si>
  <si>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</si>
  <si>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</si>
  <si>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</si>
  <si>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</si>
  <si>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</si>
  <si>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</si>
  <si>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</si>
  <si>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</si>
  <si>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</si>
  <si>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</si>
  <si>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</si>
  <si>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</si>
  <si>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</si>
  <si>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</si>
  <si>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</si>
  <si>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</si>
  <si>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</si>
  <si>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</si>
  <si>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</si>
  <si>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</si>
  <si>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</si>
  <si>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</si>
  <si>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</si>
  <si>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</si>
  <si>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</si>
  <si>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</si>
  <si>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</si>
  <si>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</si>
  <si>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</si>
  <si>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</si>
  <si>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</si>
  <si>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</si>
  <si>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</si>
  <si>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</si>
  <si>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</si>
  <si>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</si>
  <si>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</si>
  <si>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</si>
  <si>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</si>
  <si>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</si>
  <si>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</si>
  <si>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</si>
  <si>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</si>
  <si>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</si>
  <si>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</si>
  <si>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</si>
  <si>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</si>
  <si>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</si>
  <si>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</si>
  <si>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</si>
  <si>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</si>
  <si>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</si>
  <si>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</si>
  <si>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</si>
  <si>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</si>
  <si>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</si>
  <si>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</si>
  <si>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</si>
  <si>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</si>
  <si>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</si>
  <si>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</si>
  <si>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</si>
  <si>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</si>
  <si>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</si>
  <si>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</si>
  <si>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</si>
  <si>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</si>
  <si>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</si>
  <si>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</si>
  <si>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</si>
  <si>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</si>
  <si>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</si>
  <si>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</si>
  <si>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</si>
  <si>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</si>
  <si>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</si>
  <si>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</si>
  <si>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</si>
  <si>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</si>
  <si>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</si>
  <si>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</si>
  <si>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</si>
  <si>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</si>
  <si>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</si>
  <si>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</si>
  <si>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</si>
  <si>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</si>
  <si>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</si>
  <si>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</si>
  <si>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</si>
  <si>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</si>
  <si>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</si>
  <si>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</si>
  <si>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</si>
  <si>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</si>
  <si>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</si>
  <si>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</si>
  <si>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</si>
  <si>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</si>
  <si>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</si>
  <si>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</si>
  <si>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</si>
  <si>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</si>
  <si>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</si>
  <si>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</si>
  <si>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</si>
  <si>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</si>
  <si>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</si>
  <si>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</si>
  <si>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</si>
  <si>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</si>
  <si>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</si>
  <si>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</si>
  <si>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</si>
  <si>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</si>
  <si>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</si>
  <si>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</si>
  <si>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</si>
  <si>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</si>
  <si>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</si>
  <si>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</si>
  <si>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</si>
  <si>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</si>
  <si>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</si>
  <si>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</si>
  <si>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</si>
  <si>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</si>
  <si>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</si>
  <si>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</si>
  <si>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</si>
  <si>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</si>
  <si>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</si>
  <si>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</si>
  <si>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</si>
  <si>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</si>
  <si>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</si>
  <si>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</si>
  <si>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</si>
  <si>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</si>
  <si>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</si>
  <si>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</si>
  <si>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</si>
  <si>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</si>
  <si>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</si>
  <si>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</si>
  <si>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</si>
  <si>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</si>
  <si>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</si>
  <si>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</si>
  <si>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</si>
  <si>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</si>
  <si>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</si>
  <si>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</si>
  <si>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</si>
  <si>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</si>
  <si>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</si>
  <si>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</si>
  <si>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</si>
  <si>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</si>
  <si>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</si>
  <si>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</si>
  <si>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</si>
  <si>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</si>
  <si>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</si>
  <si>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</si>
  <si>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</si>
  <si>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</si>
  <si>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</si>
  <si>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</si>
  <si>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</si>
  <si>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</si>
  <si>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</si>
  <si>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</si>
  <si>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</si>
  <si>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</si>
  <si>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</si>
  <si>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</si>
  <si>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</si>
  <si>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</si>
  <si>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</si>
  <si>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</si>
  <si>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</si>
  <si>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</si>
  <si>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</si>
  <si>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</si>
  <si>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</si>
  <si>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</si>
  <si>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</si>
  <si>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</si>
  <si>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</si>
  <si>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</si>
  <si>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</si>
  <si>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</si>
  <si>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</si>
  <si>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</si>
  <si>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</si>
  <si>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</si>
  <si>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</si>
  <si>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</si>
  <si>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</si>
  <si>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</si>
  <si>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</si>
  <si>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</si>
  <si>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</si>
  <si>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</si>
  <si>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</si>
  <si>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</si>
  <si>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</si>
  <si>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</si>
  <si>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</si>
  <si>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</si>
  <si>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</si>
  <si>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</si>
  <si>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</si>
  <si>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</si>
  <si>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</si>
  <si>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</si>
  <si>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</si>
  <si>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</si>
  <si>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</si>
  <si>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</si>
  <si>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</si>
  <si>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</si>
  <si>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</si>
  <si>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</si>
  <si>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</si>
  <si>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</si>
  <si>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</si>
  <si>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</si>
  <si>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</si>
  <si>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</si>
  <si>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</si>
  <si>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</si>
  <si>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</si>
  <si>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</si>
  <si>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</si>
  <si>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</si>
  <si>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</si>
  <si>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</si>
  <si>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</si>
  <si>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</si>
  <si>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</si>
  <si>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</si>
  <si>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</si>
  <si>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</si>
  <si>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</si>
  <si>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</si>
  <si>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</si>
  <si>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</si>
  <si>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</si>
  <si>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</si>
  <si>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</si>
  <si>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</si>
  <si>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</si>
  <si>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</si>
  <si>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</si>
  <si>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</si>
  <si>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</si>
  <si>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</si>
  <si>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</si>
  <si>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</si>
  <si>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</si>
  <si>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</si>
  <si>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</si>
  <si>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</si>
  <si>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</si>
  <si>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</si>
  <si>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</si>
  <si>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</si>
  <si>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</si>
  <si>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</si>
  <si>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</si>
  <si>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</si>
  <si>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</si>
  <si>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</si>
  <si>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</si>
  <si>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</si>
  <si>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</si>
  <si>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</si>
  <si>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</si>
  <si>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</si>
  <si>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</si>
  <si>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</si>
  <si>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</si>
  <si>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</si>
  <si>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</si>
  <si>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</si>
  <si>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</si>
  <si>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</si>
  <si>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</si>
  <si>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</si>
  <si>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</si>
  <si>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</si>
  <si>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</si>
  <si>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</si>
  <si>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</si>
  <si>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</si>
  <si>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</si>
  <si>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</si>
  <si>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</si>
  <si>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</si>
  <si>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</si>
  <si>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</si>
  <si>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</si>
  <si>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</si>
  <si>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</si>
  <si>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</si>
  <si>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</si>
  <si>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</si>
  <si>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</si>
  <si>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</si>
  <si>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</si>
  <si>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</si>
  <si>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</si>
  <si>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</si>
  <si>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</si>
  <si>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</si>
  <si>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</si>
  <si>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</si>
  <si>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</si>
  <si>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</si>
  <si>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</si>
  <si>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</si>
  <si>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</si>
  <si>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</si>
  <si>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</si>
  <si>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</si>
  <si>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</si>
  <si>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</si>
  <si>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</si>
  <si>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</si>
  <si>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</si>
  <si>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</si>
  <si>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</si>
  <si>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</si>
  <si>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</si>
  <si>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</si>
  <si>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</si>
  <si>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</si>
  <si>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</si>
  <si>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</si>
  <si>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</si>
  <si>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</si>
  <si>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</si>
  <si>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</si>
  <si>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</si>
  <si>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</si>
  <si>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</si>
  <si>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</si>
  <si>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</si>
  <si>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</si>
  <si>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</si>
  <si>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</si>
  <si>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</si>
  <si>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</si>
  <si>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</si>
  <si>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</si>
  <si>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</si>
  <si>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</si>
  <si>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</si>
  <si>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</si>
  <si>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</si>
  <si>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</si>
  <si>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</si>
  <si>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</si>
  <si>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</si>
  <si>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</si>
  <si>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</si>
  <si>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</si>
  <si>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</si>
  <si>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</si>
  <si>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</si>
  <si>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</si>
  <si>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</si>
  <si>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</si>
  <si>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</si>
  <si>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</si>
  <si>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</si>
  <si>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</si>
  <si>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</si>
  <si>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</si>
  <si>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</si>
  <si>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</si>
  <si>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</si>
  <si>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</si>
  <si>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</si>
  <si>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</si>
  <si>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</si>
  <si>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</si>
  <si>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</si>
  <si>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</si>
  <si>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</si>
  <si>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</si>
  <si>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</si>
  <si>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</si>
  <si>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</si>
  <si>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</si>
  <si>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</si>
  <si>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</si>
  <si>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</si>
  <si>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</si>
  <si>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</si>
  <si>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</si>
  <si>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</si>
  <si>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</si>
  <si>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</si>
  <si>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</si>
  <si>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</si>
  <si>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</si>
  <si>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</si>
  <si>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</si>
  <si>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</si>
  <si>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</si>
  <si>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</si>
  <si>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</si>
  <si>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</si>
  <si>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</si>
  <si>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</si>
  <si>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</si>
  <si>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</si>
  <si>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</si>
  <si>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</si>
  <si>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</si>
  <si>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</si>
  <si>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</si>
  <si>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</si>
  <si>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</si>
  <si>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</si>
  <si>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</si>
  <si>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</si>
  <si>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</si>
  <si>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</si>
  <si>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</si>
  <si>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</si>
  <si>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</si>
  <si>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</si>
  <si>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</si>
  <si>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</si>
  <si>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</si>
  <si>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</si>
  <si>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</si>
  <si>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</si>
  <si>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</si>
  <si>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</si>
  <si>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</si>
  <si>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</si>
  <si>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</si>
  <si>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</si>
  <si>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</si>
  <si>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</si>
  <si>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</si>
  <si>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</si>
  <si>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</si>
  <si>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</si>
  <si>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</si>
  <si>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</si>
  <si>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</si>
  <si>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</si>
  <si>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</si>
  <si>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</si>
  <si>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</si>
  <si>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</si>
  <si>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</si>
  <si>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</si>
  <si>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</si>
  <si>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</si>
  <si>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</si>
  <si>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</si>
  <si>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</si>
  <si>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</si>
  <si>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</si>
  <si>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</si>
  <si>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</si>
  <si>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</si>
  <si>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</si>
  <si>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</si>
  <si>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</si>
  <si>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</si>
  <si>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</si>
  <si>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</si>
  <si>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</si>
  <si>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</si>
  <si>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</si>
  <si>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</si>
  <si>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</si>
  <si>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</si>
  <si>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</si>
  <si>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</si>
  <si>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</si>
  <si>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</si>
  <si>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</si>
  <si>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</si>
  <si>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</si>
  <si>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</si>
  <si>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</si>
  <si>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</si>
  <si>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</si>
  <si>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</si>
  <si>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</si>
  <si>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</si>
  <si>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</si>
  <si>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</si>
  <si>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</si>
  <si>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</si>
  <si>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</si>
  <si>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</si>
  <si>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</si>
  <si>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</si>
  <si>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</si>
  <si>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</si>
  <si>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</si>
  <si>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</si>
  <si>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</si>
  <si>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</si>
  <si>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</si>
  <si>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</si>
  <si>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</si>
  <si>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</si>
  <si>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</si>
  <si>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</si>
  <si>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</si>
  <si>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</si>
  <si>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</si>
  <si>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</si>
  <si>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</si>
  <si>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</si>
  <si>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</si>
  <si>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</si>
  <si>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</si>
  <si>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</si>
  <si>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</si>
  <si>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</si>
  <si>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</si>
  <si>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</si>
  <si>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</si>
  <si>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</si>
  <si>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</si>
  <si>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</si>
  <si>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</si>
  <si>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</si>
  <si>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</si>
  <si>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</si>
  <si>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</si>
  <si>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</si>
  <si>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</si>
  <si>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</si>
  <si>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</si>
  <si>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</si>
  <si>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</si>
  <si>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</si>
  <si>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</si>
  <si>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</si>
  <si>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</si>
  <si>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</si>
  <si>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</si>
  <si>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</si>
  <si>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</si>
  <si>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</si>
  <si>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</si>
  <si>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</si>
  <si>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</si>
  <si>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</si>
  <si>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</si>
  <si>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</si>
  <si>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</si>
  <si>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</si>
  <si>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</si>
  <si>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</si>
  <si>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</si>
  <si>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</si>
  <si>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</si>
  <si>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</si>
  <si>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</si>
  <si>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</si>
  <si>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</si>
  <si>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</si>
  <si>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</si>
  <si>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</si>
  <si>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</si>
  <si>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</si>
  <si>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</si>
  <si>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</si>
  <si>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</si>
  <si>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</si>
  <si>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</si>
  <si>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</si>
  <si>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</si>
  <si>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</si>
  <si>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</si>
  <si>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</si>
  <si>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</si>
  <si>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</si>
  <si>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</si>
  <si>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</si>
  <si>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</si>
  <si>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</si>
  <si>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</si>
  <si>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</si>
  <si>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</si>
  <si>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</si>
  <si>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</si>
  <si>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</si>
  <si>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</si>
  <si>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</si>
  <si>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</si>
  <si>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</si>
  <si>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</si>
  <si>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</si>
  <si>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</si>
  <si>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</si>
  <si>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</si>
  <si>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</si>
  <si>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</si>
  <si>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</si>
  <si>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</si>
  <si>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</si>
  <si>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</si>
  <si>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</si>
  <si>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</si>
  <si>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</si>
  <si>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</si>
  <si>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</si>
  <si>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</si>
  <si>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</si>
  <si>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</si>
  <si>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</si>
  <si>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</si>
  <si>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</si>
  <si>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</si>
  <si>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</si>
  <si>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</si>
  <si>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</si>
  <si>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</si>
  <si>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</si>
  <si>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</si>
  <si>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</si>
  <si>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</si>
  <si>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</si>
  <si>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</si>
  <si>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</si>
  <si>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</si>
  <si>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</si>
  <si>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</si>
  <si>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</si>
  <si>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</si>
  <si>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</si>
  <si>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</si>
  <si>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</si>
  <si>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</si>
  <si>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</si>
  <si>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</si>
  <si>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</si>
  <si>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</si>
  <si>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</si>
  <si>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</si>
  <si>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</si>
  <si>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</si>
  <si>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</si>
  <si>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</si>
  <si>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</si>
  <si>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</si>
  <si>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</si>
  <si>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</si>
  <si>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</si>
  <si>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</si>
  <si>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</si>
  <si>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</si>
  <si>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</si>
  <si>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</si>
  <si>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</si>
  <si>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</si>
  <si>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</si>
  <si>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</si>
  <si>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</si>
  <si>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</si>
  <si>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</si>
  <si>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</si>
  <si>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</si>
  <si>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</si>
  <si>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</si>
  <si>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</si>
  <si>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</si>
  <si>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</si>
  <si>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</si>
  <si>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</si>
  <si>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</si>
  <si>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</si>
  <si>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</si>
  <si>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</si>
  <si>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</si>
  <si>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</si>
  <si>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</si>
  <si>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</si>
  <si>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</si>
  <si>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</si>
  <si>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</si>
  <si>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</si>
  <si>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</si>
  <si>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</si>
  <si>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</si>
  <si>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</si>
  <si>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</si>
  <si>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</si>
  <si>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</si>
  <si>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</si>
  <si>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</si>
  <si>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</si>
  <si>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</si>
  <si>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</si>
  <si>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</si>
  <si>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</si>
  <si>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</si>
  <si>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</si>
  <si>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</si>
  <si>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</si>
  <si>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</si>
  <si>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</si>
  <si>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</si>
  <si>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</si>
  <si>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</si>
  <si>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</si>
  <si>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</si>
  <si>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</si>
  <si>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</si>
  <si>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</si>
  <si>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</si>
  <si>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</si>
  <si>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</si>
  <si>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</si>
  <si>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</si>
  <si>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</si>
  <si>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</si>
  <si>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</si>
  <si>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</si>
  <si>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</si>
  <si>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</si>
  <si>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</si>
  <si>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</si>
  <si>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</si>
  <si>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</si>
  <si>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</si>
  <si>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</si>
  <si>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</si>
  <si>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</si>
  <si>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</si>
  <si>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</si>
  <si>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</si>
  <si>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</si>
  <si>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</si>
  <si>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</si>
  <si>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</si>
  <si>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</si>
  <si>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</si>
  <si>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</si>
  <si>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</si>
  <si>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</si>
  <si>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</si>
  <si>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</si>
  <si>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</si>
  <si>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</si>
  <si>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</si>
  <si>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</si>
  <si>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</si>
  <si>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</si>
  <si>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</si>
  <si>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</si>
  <si>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</si>
  <si>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</si>
  <si>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</si>
  <si>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</si>
  <si>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</si>
  <si>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</si>
  <si>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</si>
  <si>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</si>
  <si>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</si>
  <si>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</si>
  <si>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</si>
  <si>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</si>
  <si>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</si>
  <si>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</si>
  <si>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</si>
  <si>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</si>
  <si>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</si>
  <si>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</si>
  <si>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</si>
  <si>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</si>
  <si>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</si>
  <si>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</si>
  <si>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</si>
  <si>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</si>
  <si>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</si>
  <si>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</si>
  <si>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</si>
  <si>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</si>
  <si>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</si>
  <si>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</si>
  <si>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</si>
  <si>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</si>
  <si>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</si>
  <si>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</si>
  <si>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</si>
  <si>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</si>
  <si>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</si>
  <si>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</si>
  <si>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</si>
  <si>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</si>
  <si>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</si>
  <si>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</si>
  <si>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</si>
  <si>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</si>
  <si>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</si>
  <si>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</si>
  <si>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</si>
  <si>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</si>
  <si>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</si>
  <si>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</si>
  <si>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</si>
  <si>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</si>
  <si>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</si>
  <si>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</si>
  <si>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</si>
  <si>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</si>
  <si>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</si>
  <si>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</si>
  <si>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</si>
  <si>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</si>
  <si>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</si>
  <si>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</si>
  <si>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</si>
  <si>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</si>
  <si>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</si>
  <si>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</si>
  <si>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</si>
  <si>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</si>
  <si>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</si>
  <si>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</si>
  <si>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</si>
  <si>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</si>
  <si>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</si>
  <si>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</si>
  <si>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</si>
  <si>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</si>
  <si>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</si>
  <si>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</si>
  <si>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</si>
  <si>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</si>
  <si>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</si>
  <si>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</si>
  <si>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</si>
  <si>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</si>
  <si>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</si>
  <si>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</si>
  <si>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</si>
  <si>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</si>
  <si>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</si>
  <si>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</si>
  <si>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</si>
  <si>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</si>
  <si>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</si>
  <si>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</si>
  <si>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</si>
  <si>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</si>
  <si>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</si>
  <si>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</si>
  <si>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</si>
  <si>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</si>
  <si>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</si>
  <si>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</si>
  <si>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</si>
  <si>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</si>
  <si>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</si>
  <si>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</si>
  <si>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</si>
  <si>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</si>
  <si>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</si>
  <si>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</si>
  <si>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</si>
  <si>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</si>
  <si>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</si>
  <si>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</si>
  <si>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</si>
  <si>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</si>
  <si>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</si>
  <si>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</si>
  <si>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</si>
  <si>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</si>
  <si>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</si>
  <si>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</si>
  <si>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</si>
  <si>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</si>
  <si>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</si>
  <si>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</si>
  <si>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</si>
  <si>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</si>
  <si>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</si>
  <si>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</si>
  <si>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</si>
  <si>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</si>
  <si>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</si>
  <si>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</si>
  <si>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</si>
  <si>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</si>
  <si>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</si>
  <si>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</si>
  <si>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</si>
  <si>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</si>
  <si>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</si>
  <si>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</si>
  <si>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</si>
  <si>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</si>
  <si>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</si>
  <si>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</si>
  <si>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</si>
  <si>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</si>
  <si>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</si>
  <si>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</si>
  <si>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</si>
  <si>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</si>
  <si>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</si>
  <si>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</si>
  <si>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</si>
  <si>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</si>
  <si>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</si>
  <si>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</si>
  <si>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</si>
  <si>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</si>
  <si>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</si>
  <si>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</si>
  <si>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</si>
  <si>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</si>
  <si>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</si>
  <si>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</si>
  <si>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</si>
  <si>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</si>
  <si>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</si>
  <si>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</si>
  <si>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</si>
  <si>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</si>
  <si>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</si>
  <si>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</si>
  <si>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</si>
  <si>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</si>
  <si>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</si>
  <si>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</si>
  <si>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</si>
  <si>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</si>
  <si>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</si>
  <si>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</si>
  <si>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</si>
  <si>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</si>
  <si>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</si>
  <si>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</si>
  <si>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</si>
  <si>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</si>
  <si>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</si>
  <si>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</si>
  <si>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</si>
  <si>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</si>
  <si>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</si>
  <si>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</si>
  <si>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</si>
  <si>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</si>
  <si>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</si>
  <si>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</si>
  <si>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</si>
  <si>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</si>
  <si>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</si>
  <si>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</si>
  <si>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</si>
  <si>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</si>
  <si>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</si>
  <si>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</si>
  <si>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</si>
  <si>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</si>
  <si>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</si>
  <si>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</si>
  <si>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</si>
  <si>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</si>
  <si>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</si>
  <si>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</si>
  <si>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</si>
  <si>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</si>
  <si>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</si>
  <si>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</si>
  <si>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</si>
  <si>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</si>
  <si>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</si>
  <si>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</si>
  <si>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</si>
  <si>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</si>
  <si>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</si>
  <si>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</si>
  <si>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</si>
  <si>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</si>
  <si>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</si>
  <si>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</si>
  <si>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</si>
  <si>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</si>
  <si>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</si>
  <si>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</si>
  <si>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</si>
  <si>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</si>
  <si>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</si>
  <si>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</si>
  <si>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</si>
  <si>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</si>
  <si>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</si>
  <si>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</si>
  <si>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</si>
  <si>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</si>
  <si>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</si>
  <si>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</si>
  <si>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</si>
  <si>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</si>
  <si>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</si>
  <si>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</si>
  <si>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</si>
  <si>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</si>
  <si>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</si>
  <si>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</si>
  <si>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</si>
  <si>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</si>
  <si>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</si>
  <si>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</si>
  <si>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</si>
  <si>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</si>
  <si>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</si>
  <si>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</si>
  <si>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</si>
  <si>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</si>
  <si>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</si>
  <si>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</si>
  <si>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</si>
  <si>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</si>
  <si>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</si>
  <si>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</si>
  <si>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</si>
  <si>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</si>
  <si>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</si>
  <si>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</si>
  <si>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</si>
  <si>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</si>
  <si>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</si>
  <si>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</si>
  <si>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</si>
  <si>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</si>
  <si>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</si>
  <si>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</si>
  <si>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</si>
  <si>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</si>
  <si>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</si>
  <si>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</si>
  <si>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</si>
  <si>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</si>
  <si>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</si>
  <si>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</si>
  <si>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</si>
  <si>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</si>
  <si>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</si>
  <si>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</si>
  <si>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</si>
  <si>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</si>
  <si>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</si>
  <si>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</si>
  <si>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</si>
  <si>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</si>
  <si>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</si>
  <si>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</si>
  <si>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</si>
  <si>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</si>
  <si>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</si>
  <si>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</si>
  <si>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</si>
  <si>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</si>
  <si>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</si>
  <si>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</si>
  <si>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</si>
  <si>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</si>
  <si>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</si>
  <si>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</si>
  <si>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</si>
  <si>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</si>
  <si>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</si>
  <si>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</si>
  <si>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</si>
  <si>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</si>
  <si>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</si>
  <si>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</si>
  <si>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</si>
  <si>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</si>
  <si>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</si>
  <si>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</si>
  <si>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</si>
  <si>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</si>
  <si>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</si>
  <si>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</si>
  <si>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</si>
  <si>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</si>
  <si>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</si>
  <si>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</si>
  <si>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</si>
  <si>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</si>
  <si>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</si>
  <si>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</si>
  <si>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</si>
  <si>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</si>
  <si>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</si>
  <si>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</si>
  <si>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</si>
  <si>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</si>
  <si>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</si>
  <si>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</si>
  <si>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</si>
  <si>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</si>
  <si>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</si>
  <si>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</si>
  <si>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</si>
  <si>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</si>
  <si>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</si>
  <si>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</si>
  <si>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</si>
  <si>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</si>
  <si>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</si>
  <si>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</si>
  <si>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</si>
  <si>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</si>
  <si>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</si>
  <si>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</si>
  <si>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</si>
  <si>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</si>
  <si>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</si>
  <si>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</si>
  <si>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</si>
  <si>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</si>
  <si>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</si>
  <si>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</si>
  <si>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</si>
  <si>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</si>
  <si>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</si>
  <si>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</si>
  <si>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</si>
  <si>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</si>
  <si>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</si>
  <si>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</si>
  <si>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</si>
  <si>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</si>
  <si>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</si>
  <si>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</si>
  <si>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</si>
  <si>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</si>
  <si>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</si>
  <si>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</si>
  <si>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</si>
  <si>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</si>
  <si>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</si>
  <si>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</si>
  <si>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</si>
  <si>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</si>
  <si>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</si>
  <si>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</si>
  <si>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</si>
  <si>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</si>
  <si>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</si>
  <si>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</si>
  <si>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</si>
  <si>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</si>
  <si>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</si>
  <si>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</si>
  <si>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</si>
  <si>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</si>
  <si>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</si>
  <si>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</si>
  <si>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</si>
  <si>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</si>
  <si>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</si>
  <si>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</si>
  <si>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</si>
  <si>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</si>
  <si>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</si>
  <si>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</si>
  <si>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</si>
  <si>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</si>
  <si>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</si>
  <si>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</si>
  <si>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</si>
  <si>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</si>
  <si>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</si>
  <si>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</si>
  <si>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</si>
  <si>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</si>
  <si>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</si>
  <si>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</si>
  <si>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</si>
  <si>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</si>
  <si>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</si>
  <si>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</si>
  <si>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</si>
  <si>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</si>
  <si>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</si>
  <si>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</si>
  <si>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</si>
  <si>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</si>
  <si>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</si>
  <si>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</si>
  <si>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</si>
  <si>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</si>
  <si>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</si>
  <si>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</si>
  <si>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</si>
  <si>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</si>
  <si>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</si>
  <si>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</si>
  <si>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</si>
  <si>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</si>
  <si>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</si>
  <si>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</si>
  <si>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</si>
  <si>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</si>
  <si>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</si>
  <si>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</si>
  <si>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</si>
  <si>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</si>
  <si>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</si>
  <si>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</si>
  <si>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</si>
  <si>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</si>
  <si>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</si>
  <si>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</si>
  <si>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</si>
  <si>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</si>
  <si>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</si>
  <si>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</si>
  <si>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</si>
  <si>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</si>
  <si>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</si>
  <si>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</si>
  <si>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</si>
  <si>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</si>
  <si>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</si>
  <si>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</si>
  <si>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</si>
  <si>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</si>
  <si>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</si>
  <si>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</si>
  <si>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</si>
  <si>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</si>
  <si>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</si>
  <si>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</si>
  <si>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</si>
  <si>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</si>
  <si>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</si>
  <si>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</si>
  <si>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</si>
  <si>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</si>
  <si>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</si>
  <si>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</si>
  <si>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</si>
  <si>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</si>
  <si>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</si>
  <si>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</si>
  <si>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</si>
  <si>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</si>
  <si>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</si>
  <si>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</si>
  <si>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</si>
  <si>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</si>
  <si>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</si>
  <si>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</si>
  <si>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</si>
  <si>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</si>
  <si>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</si>
  <si>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</si>
  <si>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</si>
  <si>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</si>
  <si>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</si>
  <si>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</si>
  <si>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</si>
  <si>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</si>
  <si>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</si>
  <si>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</si>
  <si>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</si>
  <si>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</si>
  <si>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</si>
  <si>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</si>
  <si>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</si>
  <si>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</si>
  <si>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</si>
  <si>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</si>
  <si>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</si>
  <si>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</si>
  <si>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</si>
  <si>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</si>
  <si>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</si>
  <si>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</si>
  <si>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</si>
  <si>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</si>
  <si>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</si>
  <si>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</si>
  <si>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</si>
  <si>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</si>
  <si>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</si>
  <si>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</si>
  <si>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</si>
  <si>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</si>
  <si>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</si>
  <si>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</si>
  <si>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</si>
  <si>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</si>
  <si>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</si>
  <si>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</si>
  <si>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</si>
  <si>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</si>
  <si>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</si>
  <si>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</si>
  <si>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</si>
  <si>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</si>
  <si>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</si>
  <si>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</si>
  <si>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</si>
  <si>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</si>
  <si>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</si>
  <si>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</si>
  <si>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</si>
  <si>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</si>
  <si>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</si>
  <si>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</si>
  <si>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</si>
  <si>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</si>
  <si>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</si>
  <si>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</si>
  <si>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</si>
  <si>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</si>
  <si>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</si>
  <si>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</si>
  <si>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</si>
  <si>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</si>
  <si>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</si>
  <si>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</si>
  <si>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</si>
  <si>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</si>
  <si>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</si>
  <si>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</si>
  <si>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</si>
  <si>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</si>
  <si>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</si>
  <si>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</si>
  <si>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</si>
  <si>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</si>
  <si>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</si>
  <si>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</si>
  <si>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</si>
  <si>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</si>
  <si>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</si>
  <si>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</si>
  <si>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</si>
  <si>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</si>
  <si>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</si>
  <si>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</si>
  <si>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</si>
  <si>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</si>
  <si>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</si>
  <si>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</si>
  <si>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</si>
  <si>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</si>
  <si>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</si>
  <si>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</si>
  <si>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</si>
  <si>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</si>
  <si>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</si>
  <si>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</si>
  <si>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</si>
  <si>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</si>
  <si>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</si>
  <si>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</si>
  <si>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</si>
  <si>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</si>
  <si>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</si>
  <si>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</si>
  <si>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</si>
  <si>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</si>
  <si>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</si>
  <si>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</si>
  <si>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</si>
  <si>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</si>
  <si>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</si>
  <si>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</si>
  <si>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</si>
  <si>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</si>
  <si>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</si>
  <si>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</si>
  <si>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</si>
  <si>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</si>
  <si>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</si>
  <si>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</si>
  <si>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</si>
  <si>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</si>
  <si>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</si>
  <si>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</si>
  <si>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</si>
  <si>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</si>
  <si>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</si>
  <si>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</si>
  <si>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</si>
  <si>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</si>
  <si>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</si>
  <si>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</si>
  <si>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</si>
  <si>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</si>
  <si>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</si>
  <si>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</si>
  <si>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</si>
  <si>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</si>
  <si>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</si>
  <si>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</si>
  <si>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</si>
  <si>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</si>
  <si>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</si>
  <si>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</si>
  <si>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</si>
  <si>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</si>
  <si>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</si>
  <si>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</si>
  <si>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</si>
  <si>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</si>
  <si>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</si>
  <si>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</si>
  <si>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</si>
  <si>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</si>
  <si>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</si>
  <si>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</si>
  <si>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</si>
  <si>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</si>
  <si>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</si>
  <si>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</si>
  <si>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</si>
  <si>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</si>
  <si>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</si>
  <si>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</si>
  <si>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</si>
  <si>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</si>
  <si>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</si>
  <si>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</si>
  <si>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</si>
  <si>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</si>
  <si>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</si>
  <si>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</si>
  <si>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</si>
  <si>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</si>
  <si>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</si>
  <si>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</si>
  <si>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</si>
  <si>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</si>
  <si>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</si>
  <si>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</si>
  <si>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</si>
  <si>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</si>
  <si>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</si>
  <si>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</si>
  <si>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</si>
  <si>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</si>
  <si>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</si>
  <si>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</si>
  <si>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</si>
  <si>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</si>
  <si>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</si>
  <si>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</si>
  <si>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</si>
  <si>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</si>
  <si>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</si>
  <si>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</si>
  <si>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</si>
  <si>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</si>
  <si>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</si>
  <si>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</si>
  <si>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</si>
  <si>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</si>
  <si>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</si>
  <si>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</si>
  <si>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</si>
  <si>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</si>
  <si>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</si>
  <si>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</si>
  <si>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</si>
  <si>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</si>
  <si>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</si>
  <si>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</si>
  <si>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</si>
  <si>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</si>
  <si>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</si>
  <si>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</si>
  <si>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</si>
  <si>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</si>
  <si>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</si>
  <si>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</si>
  <si>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</si>
  <si>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</si>
  <si>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</si>
  <si>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</si>
  <si>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</si>
  <si>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</si>
  <si>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</si>
  <si>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</si>
  <si>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</si>
  <si>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</si>
  <si>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</si>
  <si>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</si>
  <si>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</si>
  <si>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</si>
  <si>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</si>
  <si>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</si>
  <si>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</si>
  <si>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</si>
  <si>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</si>
  <si>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</si>
  <si>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</si>
  <si>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</si>
  <si>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</si>
  <si>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</si>
  <si>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</si>
  <si>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</si>
  <si>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</si>
  <si>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</si>
  <si>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</si>
  <si>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</si>
  <si>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</si>
  <si>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</si>
  <si>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</si>
  <si>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</si>
  <si>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</si>
  <si>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</si>
  <si>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</si>
  <si>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</si>
  <si>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</si>
  <si>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</si>
  <si>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</si>
  <si>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</si>
  <si>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</si>
  <si>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</si>
  <si>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</si>
  <si>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</si>
  <si>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</si>
  <si>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</si>
  <si>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</si>
  <si>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</si>
  <si>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</si>
  <si>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</si>
  <si>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</si>
  <si>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</si>
  <si>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</si>
  <si>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</si>
  <si>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</si>
  <si>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</si>
  <si>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</si>
  <si>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</si>
  <si>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</si>
  <si>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</si>
  <si>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</si>
  <si>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</si>
  <si>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</si>
  <si>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</si>
  <si>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</si>
  <si>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</si>
  <si>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</si>
  <si>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</si>
  <si>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</si>
  <si>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</si>
  <si>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</si>
  <si>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</si>
  <si>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</si>
  <si>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</si>
  <si>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</si>
  <si>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</si>
  <si>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</si>
  <si>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</si>
  <si>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</si>
  <si>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</si>
  <si>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</si>
  <si>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</si>
  <si>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</si>
  <si>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</si>
  <si>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</si>
  <si>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</si>
  <si>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</si>
  <si>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</si>
  <si>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</si>
  <si>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</si>
  <si>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</si>
  <si>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</si>
  <si>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</si>
  <si>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</si>
  <si>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</si>
  <si>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</si>
  <si>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</si>
  <si>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</si>
  <si>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</si>
  <si>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</si>
  <si>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</si>
  <si>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</si>
  <si>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</si>
  <si>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</si>
  <si>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</si>
  <si>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</si>
  <si>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</si>
  <si>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</si>
  <si>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</si>
  <si>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</si>
  <si>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</si>
  <si>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</si>
  <si>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</si>
  <si>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</si>
  <si>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</si>
  <si>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</si>
  <si>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</si>
  <si>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</si>
  <si>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</si>
  <si>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</si>
  <si>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</si>
  <si>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</si>
  <si>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</si>
  <si>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</si>
  <si>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</si>
  <si>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</si>
  <si>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</si>
  <si>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</si>
  <si>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</si>
  <si>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</si>
  <si>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</si>
  <si>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</si>
  <si>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</si>
  <si>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</si>
  <si>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</si>
  <si>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</si>
  <si>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</si>
  <si>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</si>
  <si>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</si>
  <si>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</si>
  <si>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</si>
  <si>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</si>
  <si>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</si>
  <si>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</si>
  <si>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</si>
  <si>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</si>
  <si>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</si>
  <si>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</si>
  <si>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</si>
  <si>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</si>
  <si>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</si>
  <si>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</si>
  <si>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</si>
  <si>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</si>
  <si>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</si>
  <si>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</si>
  <si>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</si>
  <si>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</si>
  <si>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</si>
  <si>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</si>
  <si>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</si>
  <si>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</si>
  <si>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</si>
  <si>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</si>
  <si>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</si>
  <si>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</si>
  <si>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</si>
  <si>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</si>
  <si>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</si>
  <si>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</si>
  <si>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</si>
  <si>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</si>
  <si>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</si>
  <si>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</si>
  <si>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</si>
  <si>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</si>
  <si>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</si>
  <si>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</si>
  <si>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</si>
  <si>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</si>
  <si>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</si>
  <si>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</si>
  <si>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</si>
  <si>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</si>
  <si>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</si>
  <si>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</si>
  <si>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</si>
  <si>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</si>
  <si>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</si>
  <si>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</si>
  <si>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</si>
  <si>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</si>
  <si>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</si>
  <si>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</si>
  <si>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</si>
  <si>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</si>
  <si>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</si>
  <si>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</si>
  <si>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</si>
  <si>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</si>
  <si>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</si>
  <si>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</si>
  <si>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</si>
  <si>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</si>
  <si>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</si>
  <si>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</si>
  <si>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</si>
  <si>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</si>
  <si>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</si>
  <si>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</si>
  <si>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</si>
  <si>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</si>
  <si>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</si>
  <si>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</si>
  <si>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</si>
  <si>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</si>
  <si>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</si>
  <si>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</si>
  <si>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</si>
  <si>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</si>
  <si>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</si>
  <si>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</si>
  <si>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</si>
  <si>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</si>
  <si>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</si>
  <si>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</si>
  <si>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</si>
  <si>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</si>
  <si>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</si>
  <si>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</si>
  <si>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</si>
  <si>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</si>
  <si>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</si>
  <si>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</si>
  <si>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</si>
  <si>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</si>
  <si>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</si>
  <si>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</si>
  <si>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</si>
  <si>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</si>
  <si>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</si>
  <si>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</si>
  <si>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</si>
  <si>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</si>
  <si>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</si>
  <si>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</si>
  <si>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</si>
  <si>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</si>
  <si>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</si>
  <si>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</si>
  <si>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</si>
  <si>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</si>
  <si>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</si>
  <si>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</si>
  <si>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</si>
  <si>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</si>
  <si>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</si>
  <si>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</si>
  <si>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</si>
  <si>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</si>
  <si>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</si>
  <si>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</si>
  <si>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</si>
  <si>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</si>
  <si>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</si>
  <si>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</si>
  <si>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</si>
  <si>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</si>
  <si>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</si>
  <si>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</si>
  <si>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</si>
  <si>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</si>
  <si>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</si>
  <si>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</si>
  <si>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</si>
  <si>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</si>
  <si>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</si>
  <si>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</si>
  <si>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</si>
  <si>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</si>
  <si>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</si>
  <si>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</si>
  <si>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</si>
  <si>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</si>
  <si>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</si>
  <si>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</si>
  <si>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</si>
  <si>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</si>
  <si>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</si>
  <si>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</si>
  <si>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</si>
  <si>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</si>
  <si>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</si>
  <si>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</si>
  <si>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</si>
  <si>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</si>
  <si>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</si>
  <si>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</si>
  <si>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</si>
  <si>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</si>
  <si>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</si>
  <si>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</si>
  <si>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</si>
  <si>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</si>
  <si>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</si>
  <si>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</si>
  <si>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</si>
  <si>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</si>
  <si>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</si>
  <si>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</si>
  <si>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</si>
  <si>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</si>
  <si>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</si>
  <si>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</si>
  <si>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</si>
  <si>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</si>
  <si>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</si>
  <si>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</si>
  <si>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</si>
  <si>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</si>
  <si>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</si>
  <si>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</si>
  <si>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</si>
  <si>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</si>
  <si>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</si>
  <si>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</si>
  <si>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</si>
  <si>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</si>
  <si>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</si>
  <si>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</si>
  <si>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</si>
  <si>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</si>
  <si>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</si>
  <si>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</si>
  <si>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</si>
  <si>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</si>
  <si>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</si>
  <si>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</si>
  <si>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</si>
  <si>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</si>
  <si>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</si>
  <si>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</si>
  <si>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</si>
  <si>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</si>
  <si>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</si>
  <si>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</si>
  <si>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</si>
  <si>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</si>
  <si>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</si>
  <si>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</si>
  <si>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</si>
  <si>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</si>
  <si>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</si>
  <si>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</si>
  <si>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</si>
  <si>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</si>
  <si>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</si>
  <si>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</si>
  <si>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</si>
  <si>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</si>
  <si>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</si>
  <si>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</si>
  <si>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</si>
  <si>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</si>
  <si>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</si>
  <si>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</si>
  <si>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</si>
  <si>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</si>
  <si>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</si>
  <si>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</si>
  <si>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</si>
  <si>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</si>
  <si>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</si>
  <si>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</si>
  <si>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</si>
  <si>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</si>
  <si>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</si>
  <si>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</si>
  <si>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</si>
  <si>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</si>
  <si>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</si>
  <si>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</si>
  <si>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</si>
  <si>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</si>
  <si>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</si>
  <si>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</si>
  <si>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</si>
  <si>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</si>
  <si>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</si>
  <si>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</si>
  <si>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</si>
  <si>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</si>
  <si>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</si>
  <si>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</si>
  <si>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</si>
  <si>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</si>
  <si>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</si>
  <si>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</si>
  <si>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</si>
  <si>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</si>
  <si>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</si>
  <si>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</si>
  <si>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</si>
  <si>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</si>
  <si>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</si>
  <si>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</si>
  <si>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</si>
  <si>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</si>
  <si>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</si>
  <si>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</si>
  <si>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</si>
  <si>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</si>
  <si>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</si>
  <si>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</si>
  <si>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</si>
  <si>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</si>
  <si>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</si>
  <si>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</si>
  <si>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</si>
  <si>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</si>
  <si>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</si>
  <si>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</si>
  <si>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</si>
  <si>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</si>
  <si>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</si>
  <si>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</si>
  <si>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</si>
  <si>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</si>
  <si>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</si>
  <si>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</si>
  <si>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</si>
  <si>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</si>
  <si>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</si>
  <si>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</si>
  <si>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</si>
  <si>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</si>
  <si>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</si>
  <si>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</si>
  <si>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</si>
  <si>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</si>
  <si>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</si>
  <si>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</si>
  <si>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</si>
  <si>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</si>
  <si>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</si>
  <si>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</si>
  <si>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</si>
  <si>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</si>
  <si>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</si>
  <si>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</si>
  <si>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</si>
  <si>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</si>
  <si>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</si>
  <si>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</si>
  <si>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</si>
  <si>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</si>
  <si>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</si>
  <si>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</si>
  <si>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</si>
  <si>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</si>
  <si>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</si>
  <si>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</si>
  <si>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</si>
  <si>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</si>
  <si>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</si>
  <si>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</si>
  <si>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</si>
  <si>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</si>
  <si>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</si>
  <si>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</si>
  <si>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</si>
  <si>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</si>
  <si>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</si>
  <si>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</si>
  <si>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</si>
  <si>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</si>
  <si>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</si>
  <si>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</si>
  <si>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</si>
  <si>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</si>
  <si>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</si>
  <si>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</si>
  <si>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</si>
  <si>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</si>
  <si>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</si>
  <si>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</si>
  <si>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</si>
  <si>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</si>
  <si>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</si>
  <si>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</si>
  <si>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</si>
  <si>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</si>
  <si>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</si>
  <si>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</si>
  <si>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</si>
  <si>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</si>
  <si>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</si>
  <si>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</si>
  <si>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</si>
  <si>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</si>
  <si>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</si>
  <si>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</si>
  <si>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</si>
  <si>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</si>
  <si>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</si>
  <si>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</si>
  <si>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</si>
  <si>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</si>
  <si>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</si>
  <si>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</si>
  <si>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</si>
  <si>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</si>
  <si>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</si>
  <si>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</si>
  <si>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</si>
  <si>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</si>
  <si>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</si>
  <si>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</si>
  <si>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</si>
  <si>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</si>
  <si>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</si>
  <si>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</si>
  <si>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</si>
  <si>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</si>
  <si>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</si>
  <si>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</si>
  <si>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</si>
  <si>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</si>
  <si>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</si>
  <si>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</si>
  <si>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</si>
  <si>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</si>
  <si>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</si>
  <si>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</si>
  <si>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</si>
  <si>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</si>
  <si>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</si>
  <si>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</si>
  <si>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</si>
  <si>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</si>
  <si>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</si>
  <si>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</si>
  <si>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</si>
  <si>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</si>
  <si>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</si>
  <si>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</si>
  <si>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</si>
  <si>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</si>
  <si>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</si>
  <si>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</si>
  <si>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</si>
  <si>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</si>
  <si>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</si>
  <si>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</si>
  <si>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</si>
  <si>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</si>
  <si>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</si>
  <si>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</si>
  <si>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</si>
  <si>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</si>
  <si>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</si>
  <si>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</si>
  <si>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</si>
  <si>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</si>
  <si>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</si>
  <si>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</si>
  <si>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</si>
  <si>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</si>
  <si>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</si>
  <si>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</si>
  <si>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</si>
  <si>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</si>
  <si>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</si>
  <si>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</si>
  <si>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</si>
  <si>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</si>
  <si>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</si>
  <si>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</si>
  <si>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</si>
  <si>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</si>
  <si>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</si>
  <si>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</si>
  <si>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</si>
  <si>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</si>
  <si>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</si>
  <si>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</si>
  <si>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</si>
  <si>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</si>
  <si>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</si>
  <si>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</si>
  <si>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</si>
  <si>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</si>
  <si>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</si>
  <si>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</si>
  <si>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</si>
  <si>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</si>
  <si>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</si>
  <si>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</si>
  <si>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</si>
  <si>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</si>
  <si>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</si>
  <si>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</si>
  <si>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</si>
  <si>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</si>
  <si>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</si>
  <si>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</si>
  <si>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</si>
  <si>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</si>
  <si>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</si>
  <si>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</si>
  <si>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</si>
  <si>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</si>
  <si>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</si>
  <si>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</si>
  <si>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</si>
  <si>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</si>
  <si>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</si>
  <si>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</si>
  <si>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</si>
  <si>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</si>
  <si>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</si>
  <si>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</si>
  <si>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</si>
  <si>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</si>
  <si>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</si>
  <si>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</si>
  <si>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</si>
  <si>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</si>
  <si>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</si>
  <si>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</si>
  <si>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</si>
  <si>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</si>
  <si>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</si>
  <si>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</si>
  <si>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</si>
  <si>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</si>
  <si>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</si>
  <si>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</si>
  <si>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</si>
  <si>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</si>
  <si>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</si>
  <si>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</si>
  <si>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</si>
  <si>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</si>
  <si>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</si>
  <si>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</si>
  <si>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</si>
  <si>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</si>
  <si>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</si>
  <si>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</si>
  <si>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</si>
  <si>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</si>
  <si>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</si>
  <si>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</si>
  <si>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</si>
  <si>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</si>
  <si>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</si>
  <si>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</si>
  <si>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</si>
  <si>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</si>
  <si>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</si>
  <si>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</si>
  <si>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</si>
  <si>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</si>
  <si>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</si>
  <si>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</si>
  <si>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</si>
  <si>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</si>
  <si>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</si>
  <si>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</si>
  <si>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</si>
  <si>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</si>
  <si>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</si>
  <si>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</si>
  <si>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</si>
  <si>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</si>
  <si>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</si>
  <si>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</si>
  <si>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</si>
  <si>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</si>
  <si>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</si>
  <si>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</si>
  <si>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</si>
  <si>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</si>
  <si>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</si>
  <si>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</si>
  <si>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</si>
  <si>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</si>
  <si>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</si>
  <si>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</si>
  <si>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</si>
  <si>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</si>
  <si>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</si>
  <si>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</si>
  <si>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</si>
  <si>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</si>
  <si>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</si>
  <si>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</si>
  <si>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</si>
  <si>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</si>
  <si>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</si>
  <si>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</si>
  <si>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</si>
  <si>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</si>
  <si>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</si>
  <si>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</si>
  <si>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</si>
  <si>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</si>
  <si>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</si>
  <si>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</si>
  <si>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</si>
  <si>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</si>
  <si>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</si>
  <si>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</si>
  <si>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</si>
  <si>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</si>
  <si>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</si>
  <si>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</si>
  <si>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</si>
  <si>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</si>
  <si>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</si>
  <si>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</si>
  <si>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</si>
  <si>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</si>
  <si>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</si>
  <si>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</si>
  <si>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</si>
  <si>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</si>
  <si>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</si>
  <si>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</si>
  <si>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</si>
  <si>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</si>
  <si>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</si>
  <si>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</si>
  <si>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</si>
  <si>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</si>
  <si>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</si>
  <si>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</si>
  <si>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</si>
  <si>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</si>
  <si>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</si>
  <si>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</si>
  <si>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</si>
  <si>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</si>
  <si>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</si>
  <si>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</si>
  <si>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</si>
  <si>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</si>
  <si>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</si>
  <si>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</si>
  <si>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</si>
  <si>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</si>
  <si>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</si>
  <si>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</si>
  <si>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</si>
  <si>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</si>
  <si>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</si>
  <si>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</si>
  <si>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</si>
  <si>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</si>
  <si>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</si>
  <si>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</si>
  <si>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</si>
  <si>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</si>
  <si>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</si>
  <si>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</si>
  <si>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</si>
  <si>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</si>
  <si>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</si>
  <si>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</si>
  <si>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</si>
  <si>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</si>
  <si>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</si>
  <si>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</si>
  <si>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</si>
  <si>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</si>
  <si>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</si>
  <si>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</si>
  <si>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</si>
  <si>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</si>
  <si>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</si>
  <si>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</si>
  <si>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</si>
  <si>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</si>
  <si>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</si>
  <si>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</si>
  <si>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</si>
  <si>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</si>
  <si>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</si>
  <si>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</si>
  <si>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</si>
  <si>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</si>
  <si>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</si>
  <si>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</si>
  <si>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</si>
  <si>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</si>
  <si>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</si>
  <si>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</si>
  <si>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</si>
  <si>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</si>
  <si>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</si>
  <si>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</si>
  <si>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</si>
  <si>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</si>
  <si>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</si>
  <si>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</si>
  <si>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</si>
  <si>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</si>
  <si>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</si>
  <si>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</si>
  <si>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</si>
  <si>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</si>
  <si>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</si>
  <si>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</si>
  <si>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</si>
  <si>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</si>
  <si>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</si>
  <si>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</si>
  <si>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</si>
  <si>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</si>
  <si>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</si>
  <si>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</si>
  <si>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</si>
  <si>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</si>
  <si>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</si>
  <si>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</si>
  <si>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</si>
  <si>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</si>
  <si>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</si>
  <si>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</si>
  <si>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</si>
  <si>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</si>
  <si>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</si>
  <si>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</si>
  <si>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</si>
  <si>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</si>
  <si>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</si>
  <si>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</si>
  <si>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</si>
  <si>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</si>
  <si>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</si>
  <si>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</si>
  <si>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</si>
  <si>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</si>
  <si>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</si>
  <si>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</si>
  <si>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</si>
  <si>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</si>
  <si>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</si>
  <si>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</si>
  <si>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</si>
  <si>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</si>
  <si>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</si>
  <si>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</si>
  <si>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</si>
  <si>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</si>
  <si>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</si>
  <si>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</si>
  <si>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</si>
  <si>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</si>
  <si>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</si>
  <si>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</si>
  <si>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</si>
  <si>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</si>
  <si>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</si>
  <si>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</si>
  <si>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</si>
  <si>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</si>
  <si>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</si>
  <si>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</si>
  <si>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</si>
  <si>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</si>
  <si>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</si>
  <si>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</si>
  <si>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</si>
  <si>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</si>
  <si>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</si>
  <si>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</si>
  <si>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</si>
  <si>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</si>
  <si>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</si>
  <si>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</si>
  <si>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</si>
  <si>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</si>
  <si>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</si>
  <si>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</si>
  <si>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</si>
  <si>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</si>
  <si>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</si>
  <si>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</si>
  <si>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</si>
  <si>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</si>
  <si>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</si>
  <si>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</si>
  <si>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</si>
  <si>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</si>
  <si>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</si>
  <si>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</si>
  <si>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</si>
  <si>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</si>
  <si>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</si>
  <si>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</si>
  <si>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</si>
  <si>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</si>
  <si>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</si>
  <si>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</si>
  <si>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</si>
  <si>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</si>
  <si>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</si>
  <si>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</si>
  <si>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</si>
  <si>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</si>
  <si>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</si>
  <si>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</si>
  <si>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</si>
  <si>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</si>
  <si>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</si>
  <si>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</si>
  <si>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</si>
  <si>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</si>
  <si>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</si>
  <si>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</si>
  <si>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</si>
  <si>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</si>
  <si>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</si>
  <si>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</si>
  <si>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</si>
  <si>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</si>
  <si>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</si>
  <si>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</si>
  <si>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</si>
  <si>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</si>
  <si>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</si>
  <si>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</si>
  <si>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</si>
  <si>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</si>
  <si>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</si>
  <si>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</si>
  <si>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</si>
  <si>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</si>
  <si>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</si>
  <si>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</si>
  <si>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</si>
  <si>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</si>
  <si>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</si>
  <si>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</si>
  <si>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</si>
  <si>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</si>
  <si>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</si>
  <si>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</si>
  <si>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</si>
  <si>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</si>
  <si>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</si>
  <si>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</si>
  <si>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</si>
  <si>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</si>
  <si>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</si>
  <si>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</si>
  <si>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</si>
  <si>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</si>
  <si>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</si>
  <si>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</si>
  <si>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</si>
  <si>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</si>
  <si>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</si>
  <si>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</si>
  <si>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</si>
  <si>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</si>
  <si>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</si>
  <si>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</si>
  <si>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</si>
  <si>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</si>
  <si>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</si>
  <si>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</si>
  <si>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</si>
  <si>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</si>
  <si>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</si>
  <si>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</si>
  <si>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</si>
  <si>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</si>
  <si>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</si>
  <si>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</si>
  <si>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</si>
  <si>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</si>
  <si>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</si>
  <si>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</si>
  <si>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</si>
  <si>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</si>
  <si>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</si>
  <si>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</si>
  <si>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</si>
  <si>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</si>
  <si>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</si>
  <si>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</si>
  <si>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</si>
  <si>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</si>
  <si>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</si>
  <si>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</si>
  <si>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</si>
  <si>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</si>
  <si>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</si>
  <si>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</si>
  <si>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</si>
  <si>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</si>
  <si>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</si>
  <si>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</si>
  <si>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</si>
  <si>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</si>
  <si>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</si>
  <si>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</si>
  <si>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</si>
  <si>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</si>
  <si>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</si>
  <si>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</si>
  <si>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</si>
  <si>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</si>
  <si>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</si>
  <si>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</si>
  <si>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</si>
  <si>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</si>
  <si>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</si>
  <si>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</si>
  <si>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</si>
  <si>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</si>
  <si>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</si>
  <si>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</si>
  <si>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</si>
  <si>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</si>
  <si>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</si>
  <si>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</si>
  <si>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</si>
  <si>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</si>
  <si>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</si>
  <si>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</si>
  <si>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</si>
  <si>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</si>
  <si>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</si>
  <si>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</si>
  <si>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</si>
  <si>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</si>
  <si>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</si>
  <si>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</si>
  <si>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</si>
  <si>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</si>
  <si>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</si>
  <si>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</si>
  <si>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</si>
  <si>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</si>
  <si>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</si>
  <si>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</si>
  <si>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</si>
  <si>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</si>
  <si>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</si>
  <si>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</si>
  <si>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</si>
  <si>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</si>
  <si>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</si>
  <si>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</si>
  <si>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</si>
  <si>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</si>
  <si>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</si>
  <si>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</si>
  <si>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</si>
  <si>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</si>
  <si>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</si>
  <si>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</si>
  <si>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</si>
  <si>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</si>
  <si>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</si>
  <si>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</si>
  <si>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</si>
  <si>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</si>
  <si>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</si>
  <si>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</si>
  <si>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</si>
  <si>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</si>
  <si>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</si>
  <si>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</si>
  <si>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</si>
  <si>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</si>
  <si>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</si>
  <si>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</si>
  <si>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</si>
  <si>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</si>
  <si>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</si>
  <si>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</si>
  <si>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</si>
  <si>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</si>
  <si>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</si>
  <si>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</si>
  <si>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</si>
  <si>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</si>
  <si>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</si>
  <si>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</si>
  <si>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</si>
  <si>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</si>
  <si>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</si>
  <si>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</si>
  <si>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</si>
  <si>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</si>
  <si>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</si>
  <si>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</si>
  <si>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</si>
  <si>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</si>
  <si>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</si>
  <si>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</si>
  <si>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</si>
  <si>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</si>
  <si>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</si>
  <si>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</si>
  <si>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</si>
  <si>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</si>
  <si>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</si>
  <si>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</si>
  <si>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</si>
  <si>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</si>
  <si>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</si>
  <si>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</si>
  <si>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</si>
  <si>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</si>
  <si>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</si>
  <si>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</si>
  <si>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</si>
  <si>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</si>
  <si>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</si>
  <si>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</si>
  <si>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</si>
  <si>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</si>
  <si>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</si>
  <si>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</si>
  <si>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</si>
  <si>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</si>
  <si>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</si>
  <si>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</si>
  <si>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</si>
  <si>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</si>
  <si>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</si>
  <si>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</si>
  <si>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</si>
  <si>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</si>
  <si>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</si>
  <si>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</si>
  <si>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</si>
  <si>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</si>
  <si>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</si>
  <si>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</si>
  <si>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</si>
  <si>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</si>
  <si>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</si>
  <si>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</si>
  <si>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</si>
  <si>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</si>
  <si>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</si>
  <si>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</si>
  <si>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</si>
  <si>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</si>
  <si>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</si>
  <si>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</si>
  <si>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</si>
  <si>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</si>
  <si>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</si>
  <si>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</si>
  <si>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</si>
  <si>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</si>
  <si>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</si>
  <si>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</si>
  <si>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</si>
  <si>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</si>
  <si>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</si>
  <si>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</si>
  <si>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</si>
  <si>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</si>
  <si>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</si>
  <si>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</si>
  <si>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</si>
  <si>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</si>
  <si>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</si>
  <si>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</si>
  <si>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</si>
  <si>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</si>
  <si>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</si>
  <si>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</si>
  <si>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</si>
  <si>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</si>
  <si>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</si>
  <si>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</si>
  <si>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</si>
  <si>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</si>
  <si>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</si>
  <si>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</si>
  <si>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</si>
  <si>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</si>
  <si>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</si>
  <si>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</si>
  <si>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</si>
  <si>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</si>
  <si>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</si>
  <si>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</si>
  <si>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</si>
  <si>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</si>
  <si>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</si>
  <si>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</si>
  <si>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</si>
  <si>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</si>
  <si>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</si>
  <si>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</si>
  <si>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</si>
  <si>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</si>
  <si>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</si>
  <si>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</si>
  <si>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</si>
  <si>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</si>
  <si>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</si>
  <si>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</si>
  <si>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</si>
  <si>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</si>
  <si>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</si>
  <si>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</si>
  <si>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</si>
  <si>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</si>
  <si>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</si>
  <si>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</si>
  <si>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</si>
  <si>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</si>
  <si>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</si>
  <si>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</si>
  <si>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</si>
  <si>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</si>
  <si>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</si>
  <si>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</si>
  <si>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</si>
  <si>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</si>
  <si>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</si>
  <si>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</si>
  <si>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</si>
  <si>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</si>
  <si>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</si>
  <si>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</si>
  <si>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</si>
  <si>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</si>
  <si>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</si>
  <si>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</si>
  <si>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</si>
  <si>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</si>
  <si>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</si>
  <si>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</si>
  <si>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</si>
  <si>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</si>
  <si>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</si>
  <si>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</si>
  <si>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</si>
  <si>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</si>
  <si>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</si>
  <si>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</si>
  <si>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</si>
  <si>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</si>
  <si>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</si>
  <si>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</si>
  <si>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</si>
  <si>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</si>
  <si>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</si>
  <si>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</si>
  <si>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</si>
  <si>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</si>
  <si>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</si>
  <si>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</si>
  <si>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</si>
  <si>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</si>
  <si>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</si>
  <si>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</si>
  <si>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</si>
  <si>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</si>
  <si>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</si>
  <si>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</si>
  <si>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</si>
  <si>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</si>
  <si>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</si>
  <si>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</si>
  <si>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</si>
  <si>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</si>
  <si>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</si>
  <si>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</si>
  <si>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</si>
  <si>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</si>
  <si>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</si>
  <si>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</si>
  <si>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</si>
  <si>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</si>
  <si>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</si>
  <si>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</si>
  <si>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</si>
  <si>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</si>
  <si>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</si>
  <si>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</si>
  <si>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</si>
  <si>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</si>
  <si>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</si>
  <si>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</si>
  <si>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</si>
  <si>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</si>
  <si>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</si>
  <si>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</si>
  <si>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</si>
  <si>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</si>
  <si>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</si>
  <si>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</si>
  <si>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</si>
  <si>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</si>
  <si>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</si>
  <si>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</si>
  <si>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</si>
  <si>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</si>
  <si>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</si>
  <si>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</si>
  <si>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</si>
  <si>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</si>
  <si>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</si>
  <si>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</si>
  <si>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</si>
  <si>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</si>
  <si>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</si>
  <si>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</si>
  <si>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</si>
  <si>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</si>
  <si>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</si>
  <si>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</si>
  <si>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</si>
  <si>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</si>
  <si>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</si>
  <si>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</si>
  <si>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</si>
  <si>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</si>
  <si>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</si>
  <si>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</si>
  <si>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</si>
  <si>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</si>
  <si>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</si>
  <si>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</si>
  <si>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</si>
  <si>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</si>
  <si>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</si>
  <si>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</si>
  <si>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</si>
  <si>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</si>
  <si>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</si>
  <si>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</si>
  <si>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</si>
  <si>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</si>
  <si>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</si>
  <si>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</si>
  <si>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</si>
  <si>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</si>
  <si>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</si>
  <si>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</si>
  <si>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</si>
  <si>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</si>
  <si>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</si>
  <si>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</si>
  <si>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</si>
  <si>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</si>
  <si>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</si>
  <si>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</si>
  <si>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</si>
  <si>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</si>
  <si>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</si>
  <si>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</si>
  <si>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</si>
  <si>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</si>
  <si>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</si>
  <si>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</si>
  <si>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</si>
  <si>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</si>
  <si>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</si>
  <si>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</si>
  <si>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</si>
  <si>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</si>
  <si>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</si>
  <si>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</si>
  <si>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</si>
  <si>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</si>
  <si>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</si>
  <si>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</si>
  <si>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</si>
  <si>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</si>
  <si>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</si>
  <si>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</si>
  <si>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</si>
  <si>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</si>
  <si>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</si>
  <si>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</si>
  <si>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</si>
  <si>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</si>
  <si>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</si>
  <si>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</si>
  <si>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</si>
  <si>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</si>
  <si>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</si>
  <si>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</si>
  <si>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</si>
  <si>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</si>
  <si>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</si>
  <si>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</si>
  <si>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</si>
  <si>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</si>
  <si>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</si>
  <si>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</si>
  <si>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</si>
  <si>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</si>
  <si>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</si>
  <si>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</si>
  <si>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</si>
  <si>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</si>
  <si>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</si>
  <si>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</si>
  <si>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</si>
  <si>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</si>
  <si>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</si>
  <si>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</si>
  <si>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</si>
  <si>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</si>
  <si>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</si>
  <si>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</si>
  <si>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</si>
  <si>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</si>
  <si>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</si>
  <si>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</si>
  <si>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</si>
  <si>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</si>
  <si>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</si>
  <si>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</si>
  <si>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</si>
  <si>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</si>
  <si>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</si>
  <si>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</si>
  <si>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</si>
  <si>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</si>
  <si>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</si>
  <si>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</si>
  <si>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</si>
  <si>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</si>
  <si>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</si>
  <si>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</si>
  <si>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</si>
  <si>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</si>
  <si>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</si>
  <si>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</si>
  <si>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</si>
  <si>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</si>
  <si>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</si>
  <si>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</si>
  <si>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</si>
  <si>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</si>
  <si>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</si>
  <si>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</si>
  <si>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</si>
  <si>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</si>
  <si>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</si>
  <si>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</si>
  <si>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</si>
  <si>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</si>
  <si>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</si>
  <si>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</si>
  <si>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</si>
  <si>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</si>
  <si>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</si>
  <si>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</si>
  <si>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</si>
  <si>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</si>
  <si>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</si>
  <si>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</si>
  <si>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</si>
  <si>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</si>
  <si>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</si>
  <si>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</si>
  <si>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</si>
  <si>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</si>
  <si>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</si>
  <si>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</si>
  <si>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</si>
  <si>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</si>
  <si>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</si>
  <si>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</si>
  <si>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</si>
  <si>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</si>
  <si>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</si>
  <si>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</si>
  <si>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</si>
  <si>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</si>
  <si>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</si>
  <si>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</si>
  <si>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</si>
  <si>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</si>
  <si>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</si>
  <si>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</si>
  <si>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</si>
  <si>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</si>
  <si>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</si>
  <si>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</si>
  <si>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</si>
  <si>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</si>
  <si>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</si>
  <si>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</si>
  <si>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</si>
  <si>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</si>
  <si>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</si>
  <si>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</si>
  <si>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</si>
  <si>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</si>
  <si>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</si>
  <si>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</si>
  <si>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</si>
  <si>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</si>
  <si>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</si>
  <si>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</si>
  <si>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</si>
  <si>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</si>
  <si>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</si>
  <si>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</si>
  <si>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</si>
  <si>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</si>
  <si>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</si>
  <si>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</si>
  <si>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</si>
  <si>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</si>
  <si>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</si>
  <si>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</si>
  <si>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</si>
  <si>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</si>
  <si>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</si>
  <si>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</si>
  <si>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</si>
  <si>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</si>
  <si>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</si>
  <si>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</si>
  <si>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</si>
  <si>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</si>
  <si>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</si>
  <si>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</si>
  <si>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</si>
  <si>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</si>
  <si>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</si>
  <si>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</si>
  <si>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</si>
  <si>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</si>
  <si>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</si>
  <si>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</si>
  <si>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</si>
  <si>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</si>
  <si>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</si>
  <si>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</si>
  <si>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</si>
  <si>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</si>
  <si>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</si>
  <si>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</si>
  <si>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</si>
  <si>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</si>
  <si>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</si>
  <si>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</si>
  <si>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</si>
  <si>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</si>
  <si>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</si>
  <si>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</si>
  <si>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</si>
  <si>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</si>
  <si>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</si>
  <si>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</si>
  <si>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</si>
  <si>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</si>
  <si>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</si>
  <si>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</si>
  <si>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</si>
  <si>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</si>
  <si>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</si>
  <si>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</si>
  <si>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</si>
  <si>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</si>
  <si>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</si>
  <si>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</si>
  <si>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</si>
  <si>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</si>
  <si>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</si>
  <si>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</si>
  <si>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</si>
  <si>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</si>
  <si>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</si>
  <si>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</si>
  <si>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</si>
  <si>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</si>
  <si>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</si>
  <si>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</si>
  <si>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</si>
  <si>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</si>
  <si>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</si>
  <si>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</si>
  <si>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</si>
  <si>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</si>
  <si>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</si>
  <si>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</si>
  <si>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</si>
  <si>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</si>
  <si>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</si>
  <si>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</si>
  <si>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</si>
  <si>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</si>
  <si>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</si>
  <si>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</si>
  <si>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</si>
  <si>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</si>
  <si>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</si>
  <si>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</si>
  <si>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</si>
  <si>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</si>
  <si>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</si>
  <si>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</si>
  <si>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</si>
  <si>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</si>
  <si>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</si>
  <si>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</si>
  <si>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</si>
  <si>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</si>
  <si>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</si>
  <si>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</si>
  <si>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</si>
  <si>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</si>
  <si>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</si>
  <si>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</si>
  <si>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</si>
  <si>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</si>
  <si>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</si>
  <si>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</si>
  <si>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</si>
  <si>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</si>
  <si>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</si>
  <si>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</si>
  <si>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</si>
  <si>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</si>
  <si>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</si>
  <si>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</si>
  <si>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</si>
  <si>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</si>
  <si>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</si>
  <si>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</si>
  <si>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</si>
  <si>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</si>
  <si>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</si>
  <si>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</si>
  <si>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</si>
  <si>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</si>
  <si>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</si>
  <si>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</si>
  <si>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</si>
  <si>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</si>
  <si>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</si>
  <si>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</si>
  <si>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</si>
  <si>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</si>
  <si>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</si>
  <si>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</si>
  <si>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</si>
  <si>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</si>
  <si>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</si>
  <si>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</si>
  <si>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</si>
  <si>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</si>
  <si>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</si>
  <si>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</si>
  <si>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</si>
  <si>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</si>
  <si>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</si>
  <si>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</si>
  <si>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</si>
  <si>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</si>
  <si>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</si>
  <si>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</si>
  <si>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</si>
  <si>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</si>
  <si>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</si>
  <si>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</si>
  <si>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</si>
  <si>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</si>
  <si>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</si>
  <si>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</si>
  <si>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</si>
  <si>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</si>
  <si>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</si>
  <si>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</si>
  <si>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</si>
  <si>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</si>
  <si>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</si>
  <si>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</si>
  <si>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</si>
  <si>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</si>
  <si>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</si>
  <si>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</si>
  <si>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</si>
  <si>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</si>
  <si>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</si>
  <si>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</si>
  <si>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</si>
  <si>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</si>
  <si>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</si>
  <si>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</si>
  <si>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</si>
  <si>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</si>
  <si>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</si>
  <si>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</si>
  <si>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</si>
  <si>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</si>
  <si>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</si>
  <si>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</si>
  <si>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</si>
  <si>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</si>
  <si>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</si>
  <si>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</si>
  <si>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</si>
  <si>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</si>
  <si>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</si>
  <si>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</si>
  <si>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</si>
  <si>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</si>
  <si>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</si>
  <si>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</si>
  <si>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</si>
  <si>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</si>
  <si>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</si>
  <si>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</si>
  <si>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</si>
  <si>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</si>
  <si>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</si>
  <si>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</si>
  <si>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</si>
  <si>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</si>
  <si>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</si>
  <si>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</si>
  <si>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</si>
  <si>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</si>
  <si>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</si>
  <si>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</si>
  <si>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</si>
  <si>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</si>
  <si>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</si>
  <si>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</si>
  <si>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</si>
  <si>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</si>
  <si>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</si>
  <si>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</si>
  <si>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</si>
  <si>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</si>
  <si>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</si>
  <si>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</si>
  <si>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</si>
  <si>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</si>
  <si>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</si>
  <si>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</si>
  <si>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</si>
  <si>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</si>
  <si>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</si>
  <si>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</si>
  <si>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</si>
  <si>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</si>
  <si>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</si>
  <si>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</si>
  <si>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</si>
  <si>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</si>
  <si>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</si>
  <si>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</si>
  <si>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</si>
  <si>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</si>
  <si>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</si>
  <si>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</si>
  <si>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</si>
  <si>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</si>
  <si>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</si>
  <si>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</si>
  <si>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</si>
  <si>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</si>
  <si>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</si>
  <si>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</si>
  <si>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</si>
  <si>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</si>
  <si>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</si>
  <si>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</si>
  <si>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</si>
  <si>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</si>
  <si>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</si>
  <si>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</si>
  <si>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</si>
  <si>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</si>
  <si>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</si>
  <si>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</si>
  <si>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</si>
  <si>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</si>
  <si>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</si>
  <si>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</si>
  <si>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</si>
  <si>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</si>
  <si>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</si>
  <si>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</si>
  <si>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</si>
  <si>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</si>
  <si>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</si>
  <si>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</si>
  <si>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</si>
  <si>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</si>
  <si>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</si>
  <si>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</si>
  <si>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</si>
  <si>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</si>
  <si>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</si>
  <si>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</si>
  <si>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</si>
  <si>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</si>
  <si>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</si>
  <si>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</si>
  <si>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</si>
  <si>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</si>
  <si>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</si>
  <si>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</si>
  <si>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</si>
  <si>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</si>
  <si>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</si>
  <si>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</si>
  <si>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</si>
  <si>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</si>
  <si>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</si>
  <si>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</si>
  <si>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</si>
  <si>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</si>
  <si>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</si>
  <si>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</si>
  <si>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</si>
  <si>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</si>
  <si>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</si>
  <si>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</si>
  <si>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</si>
  <si>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</si>
  <si>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</si>
  <si>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</si>
  <si>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</si>
  <si>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</si>
  <si>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</si>
  <si>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</si>
  <si>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</si>
  <si>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</si>
  <si>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</si>
  <si>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</si>
  <si>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</si>
  <si>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</si>
  <si>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</si>
  <si>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</si>
  <si>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</si>
  <si>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</si>
  <si>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</si>
  <si>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</si>
  <si>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</si>
  <si>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</si>
  <si>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</si>
  <si>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</si>
  <si>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</si>
  <si>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</si>
  <si>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</si>
  <si>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</si>
  <si>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</si>
  <si>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</si>
  <si>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</si>
  <si>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</si>
  <si>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</si>
  <si>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</si>
  <si>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</si>
  <si>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</si>
  <si>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</si>
  <si>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</si>
  <si>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</si>
  <si>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</si>
  <si>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</si>
  <si>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</si>
  <si>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</si>
  <si>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</si>
  <si>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</si>
  <si>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</si>
  <si>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</si>
  <si>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</si>
  <si>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</si>
  <si>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</si>
  <si>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</si>
  <si>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</si>
  <si>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</si>
  <si>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</si>
  <si>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</si>
  <si>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</si>
  <si>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</si>
  <si>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</si>
  <si>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</si>
  <si>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</si>
  <si>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</si>
  <si>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</si>
  <si>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</si>
  <si>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</si>
  <si>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</si>
  <si>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</si>
  <si>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</si>
  <si>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</si>
  <si>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</si>
  <si>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</si>
  <si>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</si>
  <si>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</si>
  <si>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</si>
  <si>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</si>
  <si>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</si>
  <si>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</si>
  <si>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</si>
  <si>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</si>
  <si>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</si>
  <si>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</si>
  <si>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</si>
  <si>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</si>
  <si>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</si>
  <si>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</si>
  <si>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</si>
  <si>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</si>
  <si>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</si>
  <si>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</si>
  <si>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</si>
  <si>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</si>
  <si>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</si>
  <si>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</si>
  <si>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</si>
  <si>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</si>
  <si>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</si>
  <si>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</si>
  <si>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</si>
  <si>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</si>
  <si>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</si>
  <si>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</si>
  <si>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</si>
  <si>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</si>
  <si>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</si>
  <si>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</si>
  <si>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</si>
  <si>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</si>
  <si>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</si>
  <si>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</si>
  <si>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</si>
  <si>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</si>
  <si>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</si>
  <si>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</si>
  <si>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</si>
  <si>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</si>
  <si>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</si>
  <si>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</si>
  <si>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</si>
  <si>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</si>
  <si>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</si>
  <si>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</si>
  <si>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</si>
  <si>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</si>
  <si>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</si>
  <si>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</si>
  <si>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</si>
  <si>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</si>
  <si>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</si>
  <si>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</si>
  <si>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</si>
  <si>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</si>
  <si>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</si>
  <si>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</si>
  <si>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</si>
  <si>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</si>
  <si>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</si>
  <si>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</si>
  <si>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</si>
  <si>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</si>
  <si>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</si>
  <si>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</si>
  <si>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</si>
  <si>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</si>
  <si>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</si>
  <si>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</si>
  <si>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</si>
  <si>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</si>
  <si>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</si>
  <si>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</si>
  <si>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</si>
  <si>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</si>
  <si>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</si>
  <si>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</si>
  <si>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</si>
  <si>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</si>
  <si>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</si>
  <si>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</si>
  <si>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</si>
  <si>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</si>
  <si>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</si>
  <si>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</si>
  <si>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</si>
  <si>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</si>
  <si>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</si>
  <si>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</si>
  <si>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</si>
  <si>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</si>
  <si>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</si>
  <si>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</si>
  <si>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</si>
  <si>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</si>
  <si>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</si>
  <si>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</si>
  <si>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</si>
  <si>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</si>
  <si>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</si>
  <si>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</si>
  <si>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</si>
  <si>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</si>
  <si>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</si>
  <si>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</si>
  <si>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</si>
  <si>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</si>
  <si>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</si>
  <si>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</si>
  <si>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</si>
  <si>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</si>
  <si>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</si>
  <si>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</si>
  <si>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</si>
  <si>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</si>
  <si>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</si>
  <si>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</si>
  <si>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</si>
  <si>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</si>
  <si>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</si>
  <si>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</si>
  <si>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</si>
  <si>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</si>
  <si>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</si>
  <si>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</si>
  <si>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</si>
  <si>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</si>
  <si>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</si>
  <si>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</si>
  <si>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</si>
  <si>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</si>
  <si>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</si>
  <si>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</si>
  <si>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</si>
  <si>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</si>
  <si>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</si>
  <si>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</si>
  <si>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</si>
  <si>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</si>
  <si>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</si>
  <si>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</si>
  <si>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</si>
  <si>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</si>
  <si>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</si>
  <si>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</si>
  <si>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</si>
  <si>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</si>
  <si>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</si>
  <si>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</si>
  <si>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</si>
  <si>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</si>
  <si>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</si>
  <si>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</si>
  <si>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</si>
  <si>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</si>
  <si>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</si>
  <si>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</si>
  <si>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</si>
  <si>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</si>
  <si>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</si>
  <si>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</si>
  <si>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</si>
  <si>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</si>
  <si>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</si>
  <si>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</si>
  <si>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</si>
  <si>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</si>
  <si>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</si>
  <si>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</si>
  <si>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</si>
  <si>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</si>
  <si>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</si>
  <si>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</si>
  <si>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</si>
  <si>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</si>
  <si>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</si>
  <si>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</si>
  <si>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</si>
  <si>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</si>
  <si>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</si>
  <si>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</si>
  <si>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</si>
  <si>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</si>
  <si>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</si>
  <si>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</si>
  <si>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</si>
  <si>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</si>
  <si>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</si>
  <si>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</si>
  <si>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</si>
  <si>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</si>
  <si>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</si>
  <si>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</si>
  <si>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</si>
  <si>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</si>
  <si>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</si>
  <si>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</si>
  <si>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</si>
  <si>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</si>
  <si>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</si>
  <si>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</si>
  <si>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</si>
  <si>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</si>
  <si>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</si>
  <si>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</si>
  <si>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</si>
  <si>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</si>
  <si>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</si>
  <si>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</si>
  <si>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</si>
  <si>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</si>
  <si>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</si>
  <si>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</si>
  <si>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</si>
  <si>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</si>
  <si>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</si>
  <si>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</si>
  <si>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</si>
  <si>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</si>
  <si>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</si>
  <si>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</si>
  <si>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</si>
  <si>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</si>
  <si>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</si>
  <si>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</si>
  <si>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</si>
  <si>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</si>
  <si>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</si>
  <si>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</si>
  <si>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</si>
  <si>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</si>
  <si>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</si>
  <si>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</si>
  <si>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</si>
  <si>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</si>
  <si>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</si>
  <si>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</si>
  <si>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</si>
  <si>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</si>
  <si>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</si>
  <si>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</si>
  <si>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</si>
  <si>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</si>
  <si>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</si>
  <si>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</si>
  <si>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</si>
  <si>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</si>
  <si>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</si>
  <si>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</si>
  <si>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</si>
  <si>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</si>
  <si>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</si>
  <si>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</si>
  <si>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</si>
  <si>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</si>
  <si>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</si>
  <si>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</si>
  <si>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</si>
  <si>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</si>
  <si>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</si>
  <si>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</si>
  <si>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</si>
  <si>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</si>
  <si>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</si>
  <si>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</si>
  <si>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</si>
  <si>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</si>
  <si>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</si>
  <si>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</si>
  <si>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</si>
  <si>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</si>
  <si>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</si>
  <si>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</si>
  <si>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</si>
  <si>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</si>
  <si>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</si>
  <si>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</si>
  <si>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</si>
  <si>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</si>
  <si>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</si>
  <si>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</si>
  <si>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</si>
  <si>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</si>
  <si>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</si>
  <si>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</si>
  <si>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</si>
  <si>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</si>
  <si>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</si>
  <si>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</si>
  <si>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</si>
  <si>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</si>
  <si>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</si>
  <si>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</si>
  <si>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</si>
  <si>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</si>
  <si>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</si>
  <si>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</si>
  <si>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</si>
  <si>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</si>
  <si>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</si>
  <si>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</si>
  <si>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</si>
  <si>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</si>
  <si>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</si>
  <si>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</si>
  <si>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</si>
  <si>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</si>
  <si>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</si>
  <si>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</si>
  <si>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</si>
  <si>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</si>
  <si>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</si>
  <si>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</si>
  <si>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</si>
  <si>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</si>
  <si>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</si>
  <si>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</si>
  <si>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</si>
  <si>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</si>
  <si>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</si>
  <si>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</si>
  <si>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</si>
  <si>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</si>
  <si>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</si>
  <si>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</si>
  <si>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</si>
  <si>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</si>
  <si>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</si>
  <si>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</si>
  <si>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</si>
  <si>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</si>
  <si>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</si>
  <si>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</si>
  <si>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</si>
  <si>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</si>
  <si>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</si>
  <si>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</si>
  <si>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</si>
  <si>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</si>
  <si>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</si>
  <si>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</si>
  <si>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</si>
  <si>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</si>
  <si>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</si>
  <si>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</si>
  <si>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</si>
  <si>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</si>
  <si>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</si>
  <si>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</si>
  <si>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</si>
  <si>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</si>
  <si>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</si>
  <si>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</si>
  <si>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</si>
  <si>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</si>
  <si>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</si>
  <si>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</si>
  <si>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</si>
  <si>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</si>
  <si>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</si>
  <si>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</si>
  <si>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</si>
  <si>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</si>
  <si>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</si>
  <si>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</si>
  <si>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</si>
  <si>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</si>
  <si>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</si>
  <si>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</si>
  <si>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</si>
  <si>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</si>
  <si>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</si>
  <si>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</si>
  <si>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</si>
  <si>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</si>
  <si>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</si>
  <si>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</si>
  <si>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</si>
  <si>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</si>
  <si>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</si>
  <si>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</si>
  <si>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</si>
  <si>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</si>
  <si>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</si>
  <si>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</si>
  <si>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</si>
  <si>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</si>
  <si>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</si>
  <si>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</si>
  <si>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</si>
  <si>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</si>
  <si>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</si>
  <si>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</si>
  <si>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</si>
  <si>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</si>
  <si>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</si>
  <si>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</si>
  <si>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</si>
  <si>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</si>
  <si>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</si>
  <si>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</si>
  <si>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</si>
  <si>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</si>
  <si>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</si>
  <si>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</si>
  <si>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</si>
  <si>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</si>
  <si>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</si>
  <si>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</si>
  <si>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</si>
  <si>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</si>
  <si>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</si>
  <si>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</si>
  <si>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</si>
  <si>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</si>
  <si>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</si>
  <si>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</si>
  <si>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</si>
  <si>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</si>
  <si>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</si>
  <si>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</si>
  <si>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</si>
  <si>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</si>
  <si>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</si>
  <si>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</si>
  <si>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</si>
  <si>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</si>
  <si>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</si>
  <si>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</si>
  <si>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</si>
  <si>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</si>
  <si>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</si>
  <si>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</si>
  <si>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</si>
  <si>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</si>
  <si>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</si>
  <si>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</si>
  <si>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</si>
  <si>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</si>
  <si>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</si>
  <si>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</si>
  <si>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</si>
  <si>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</si>
  <si>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</si>
  <si>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</si>
  <si>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</si>
  <si>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</si>
  <si>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</si>
  <si>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</si>
  <si>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</si>
  <si>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</si>
  <si>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</si>
  <si>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</si>
  <si>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</si>
  <si>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</si>
  <si>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</si>
  <si>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</si>
  <si>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</si>
  <si>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</si>
  <si>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</si>
  <si>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</si>
  <si>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</si>
  <si>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</si>
  <si>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</si>
  <si>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</si>
  <si>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</si>
  <si>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</si>
  <si>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</si>
  <si>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</si>
  <si>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</si>
  <si>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</si>
  <si>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</si>
  <si>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</si>
  <si>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</si>
  <si>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</si>
  <si>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</si>
  <si>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</si>
  <si>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</si>
  <si>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</si>
  <si>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</si>
  <si>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</si>
  <si>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</si>
  <si>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</si>
  <si>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</si>
  <si>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</si>
  <si>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</si>
  <si>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</si>
  <si>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</si>
  <si>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</si>
  <si>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</si>
  <si>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</si>
  <si>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</si>
  <si>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</si>
  <si>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</si>
  <si>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</si>
  <si>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</si>
  <si>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</si>
  <si>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</si>
  <si>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</si>
  <si>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</si>
  <si>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</si>
  <si>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</si>
  <si>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</si>
  <si>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</si>
  <si>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</si>
  <si>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</si>
  <si>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</si>
  <si>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</si>
  <si>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</si>
  <si>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</si>
  <si>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</si>
  <si>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</si>
  <si>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</si>
  <si>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</si>
  <si>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</si>
  <si>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</si>
  <si>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</si>
  <si>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</si>
  <si>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</si>
  <si>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</si>
  <si>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</si>
  <si>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</si>
  <si>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</si>
  <si>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</si>
  <si>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</si>
  <si>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</si>
  <si>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</si>
  <si>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</si>
  <si>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</si>
  <si>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</si>
  <si>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</si>
  <si>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</si>
  <si>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</si>
  <si>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</si>
  <si>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</si>
  <si>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</si>
  <si>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</si>
  <si>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</si>
  <si>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</si>
  <si>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</si>
  <si>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</si>
  <si>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</si>
  <si>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</si>
  <si>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</si>
  <si>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</si>
  <si>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</si>
  <si>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</si>
  <si>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</si>
  <si>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</si>
  <si>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</si>
  <si>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</si>
  <si>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</si>
  <si>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</si>
  <si>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</si>
  <si>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</si>
  <si>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</si>
  <si>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</si>
  <si>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</si>
  <si>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</si>
  <si>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</si>
  <si>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</si>
  <si>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</si>
  <si>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</si>
  <si>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</si>
  <si>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</si>
  <si>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</si>
  <si>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</si>
  <si>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</si>
  <si>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</si>
  <si>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</si>
  <si>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</si>
  <si>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</si>
  <si>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</si>
  <si>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</si>
  <si>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</si>
  <si>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</si>
  <si>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</si>
  <si>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</si>
  <si>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</si>
  <si>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</si>
  <si>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</si>
  <si>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</si>
  <si>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</si>
  <si>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</si>
  <si>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</si>
  <si>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</si>
  <si>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</si>
  <si>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</si>
  <si>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</si>
  <si>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</si>
  <si>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</si>
  <si>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</si>
  <si>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</si>
  <si>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</si>
  <si>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</si>
  <si>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</si>
  <si>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</si>
  <si>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</si>
  <si>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</si>
  <si>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</si>
  <si>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</si>
  <si>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</si>
  <si>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</si>
  <si>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</si>
  <si>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</si>
  <si>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</si>
  <si>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</si>
  <si>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</si>
  <si>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</si>
  <si>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</si>
  <si>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</si>
  <si>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</si>
  <si>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</si>
  <si>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</si>
  <si>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</si>
  <si>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</si>
  <si>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</si>
  <si>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</si>
  <si>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</si>
  <si>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</si>
  <si>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</si>
  <si>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</si>
  <si>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</si>
  <si>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</si>
  <si>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</si>
  <si>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</si>
  <si>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</si>
  <si>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</si>
  <si>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</si>
  <si>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</si>
  <si>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</si>
  <si>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</si>
  <si>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</si>
  <si>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</si>
  <si>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</si>
  <si>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</si>
  <si>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</si>
  <si>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</si>
  <si>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</si>
  <si>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</si>
  <si>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</si>
  <si>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</si>
  <si>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</si>
  <si>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</si>
  <si>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</si>
  <si>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</si>
  <si>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</si>
  <si>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</si>
  <si>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</si>
  <si>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</si>
  <si>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</si>
  <si>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</si>
  <si>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</si>
  <si>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</si>
  <si>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</si>
  <si>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</si>
  <si>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</si>
  <si>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</si>
  <si>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</si>
  <si>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</si>
  <si>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</si>
  <si>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</si>
  <si>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</si>
  <si>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</si>
  <si>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</si>
  <si>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</si>
  <si>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</si>
  <si>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</si>
  <si>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</si>
  <si>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</si>
  <si>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</si>
  <si>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</si>
  <si>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</si>
  <si>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</si>
  <si>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</si>
  <si>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</si>
  <si>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</si>
  <si>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</si>
  <si>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</si>
  <si>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</si>
  <si>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</si>
  <si>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</si>
  <si>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</si>
  <si>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</si>
  <si>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</si>
  <si>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</si>
  <si>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</si>
  <si>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</si>
  <si>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</si>
  <si>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</si>
  <si>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</si>
  <si>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</si>
  <si>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</si>
  <si>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</si>
  <si>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</si>
  <si>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</si>
  <si>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</si>
  <si>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</si>
  <si>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</si>
  <si>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</si>
  <si>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</si>
  <si>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</si>
  <si>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</si>
  <si>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</si>
  <si>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</si>
  <si>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</si>
  <si>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</si>
  <si>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</si>
  <si>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</si>
  <si>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</si>
  <si>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</si>
  <si>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</si>
  <si>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</si>
  <si>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</si>
  <si>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</si>
  <si>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</si>
  <si>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</si>
  <si>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</si>
  <si>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</si>
  <si>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</si>
  <si>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</si>
  <si>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</si>
  <si>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</si>
  <si>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</si>
  <si>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</si>
  <si>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</si>
  <si>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</si>
  <si>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</si>
  <si>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</si>
  <si>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</si>
  <si>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</si>
  <si>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</si>
  <si>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</si>
  <si>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</si>
  <si>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</si>
  <si>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</si>
  <si>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</si>
  <si>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</si>
  <si>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</si>
  <si>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</si>
  <si>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</si>
  <si>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</si>
  <si>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</si>
  <si>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</si>
  <si>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</si>
  <si>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</si>
  <si>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</si>
  <si>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</si>
  <si>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</si>
  <si>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</si>
  <si>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</si>
  <si>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</si>
  <si>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</si>
  <si>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</si>
  <si>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</si>
  <si>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</si>
  <si>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</si>
  <si>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</si>
  <si>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</si>
  <si>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</si>
  <si>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</si>
  <si>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</si>
  <si>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</si>
  <si>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</si>
  <si>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</si>
  <si>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</si>
  <si>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</si>
  <si>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</si>
  <si>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</si>
  <si>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</si>
  <si>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</si>
  <si>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</si>
  <si>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</si>
  <si>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</si>
  <si>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</si>
  <si>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</si>
  <si>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</si>
  <si>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</si>
  <si>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</si>
  <si>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</si>
  <si>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</si>
  <si>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</si>
  <si>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</si>
  <si>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</si>
  <si>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</si>
  <si>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</si>
  <si>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</si>
  <si>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</si>
  <si>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</si>
  <si>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</si>
  <si>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</si>
  <si>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</si>
  <si>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</si>
  <si>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</si>
  <si>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</si>
  <si>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</si>
  <si>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</si>
  <si>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</si>
  <si>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</si>
  <si>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</si>
  <si>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</si>
  <si>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</si>
  <si>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</si>
  <si>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</si>
  <si>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</si>
  <si>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</si>
  <si>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</si>
  <si>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</si>
  <si>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</si>
  <si>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</si>
  <si>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</si>
  <si>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</si>
  <si>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</si>
  <si>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</si>
  <si>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</si>
  <si>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</si>
  <si>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</si>
  <si>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</si>
  <si>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</si>
  <si>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</si>
  <si>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</si>
  <si>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</si>
  <si>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</si>
  <si>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</si>
  <si>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</si>
  <si>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</si>
  <si>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</si>
  <si>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</si>
  <si>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</si>
  <si>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</si>
  <si>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</si>
  <si>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</si>
  <si>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</si>
  <si>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</si>
  <si>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</si>
  <si>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</si>
  <si>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</si>
  <si>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</si>
  <si>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</si>
  <si>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</si>
  <si>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</si>
  <si>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</si>
  <si>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</si>
  <si>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</si>
  <si>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</si>
  <si>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</si>
  <si>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</si>
  <si>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</si>
  <si>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</si>
  <si>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</si>
  <si>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</si>
  <si>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</si>
  <si>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</si>
  <si>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</si>
  <si>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</si>
  <si>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</si>
  <si>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</si>
  <si>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</si>
  <si>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</si>
  <si>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</si>
  <si>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</si>
  <si>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</si>
  <si>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</si>
  <si>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</si>
  <si>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</si>
  <si>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</si>
  <si>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</si>
  <si>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</si>
  <si>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</si>
  <si>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</si>
  <si>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</si>
  <si>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</si>
  <si>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</si>
  <si>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</si>
  <si>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</si>
  <si>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</si>
  <si>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</si>
  <si>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</si>
  <si>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</si>
  <si>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</si>
  <si>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</si>
  <si>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</si>
  <si>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</si>
  <si>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</si>
  <si>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</si>
  <si>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</si>
  <si>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</si>
  <si>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</si>
  <si>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</si>
  <si>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</si>
  <si>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</si>
  <si>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</si>
  <si>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</si>
  <si>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</si>
  <si>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</si>
  <si>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</si>
  <si>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</si>
  <si>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</si>
  <si>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</si>
  <si>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</si>
  <si>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</si>
  <si>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</si>
  <si>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</si>
  <si>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</si>
  <si>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</si>
  <si>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</si>
  <si>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</si>
  <si>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</si>
  <si>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</si>
  <si>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</si>
  <si>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</si>
  <si>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</si>
  <si>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</si>
  <si>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</si>
  <si>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</si>
  <si>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</si>
  <si>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</si>
  <si>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</si>
  <si>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</si>
  <si>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</si>
  <si>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</si>
  <si>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</si>
  <si>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</si>
  <si>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</si>
  <si>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</si>
  <si>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</si>
  <si>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</si>
  <si>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</si>
  <si>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</si>
  <si>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</si>
  <si>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</si>
  <si>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</si>
  <si>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</si>
  <si>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</si>
  <si>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</si>
  <si>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</si>
  <si>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</si>
  <si>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</si>
  <si>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</si>
  <si>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</si>
  <si>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</si>
  <si>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</si>
  <si>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</si>
  <si>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</si>
  <si>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</si>
  <si>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</si>
  <si>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</si>
  <si>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</si>
  <si>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</si>
  <si>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</si>
  <si>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</si>
  <si>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</si>
  <si>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</si>
  <si>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</si>
  <si>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</si>
  <si>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</si>
  <si>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</si>
  <si>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</si>
  <si>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</si>
  <si>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</si>
  <si>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</si>
  <si>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</si>
  <si>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</si>
  <si>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</si>
  <si>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</si>
  <si>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</si>
  <si>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</si>
  <si>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</si>
  <si>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</si>
  <si>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</si>
  <si>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</si>
  <si>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</si>
  <si>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</si>
  <si>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</si>
  <si>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</si>
  <si>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</si>
  <si>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</si>
  <si>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</si>
  <si>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</si>
  <si>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</si>
  <si>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</si>
  <si>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</si>
  <si>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</si>
  <si>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</si>
  <si>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</si>
  <si>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</si>
  <si>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</si>
  <si>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</si>
  <si>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</si>
  <si>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</si>
  <si>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</si>
  <si>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</si>
  <si>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</si>
  <si>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</si>
  <si>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</si>
  <si>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</si>
  <si>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</si>
  <si>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</si>
  <si>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</si>
  <si>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</si>
  <si>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</si>
  <si>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</si>
  <si>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</si>
  <si>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</si>
  <si>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</si>
  <si>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</si>
  <si>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</si>
  <si>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</si>
  <si>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</si>
  <si>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</si>
  <si>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</si>
  <si>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</si>
  <si>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</si>
  <si>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</si>
  <si>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</si>
  <si>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</si>
  <si>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</si>
  <si>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</si>
  <si>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</si>
  <si>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</si>
  <si>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</si>
  <si>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</si>
  <si>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</si>
  <si>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</si>
  <si>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</si>
  <si>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</si>
  <si>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</si>
  <si>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</si>
  <si>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</si>
  <si>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</si>
  <si>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</si>
  <si>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</si>
  <si>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</si>
  <si>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</si>
  <si>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</si>
  <si>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</si>
  <si>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</si>
  <si>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</si>
  <si>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</si>
  <si>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</si>
  <si>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</si>
  <si>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</si>
  <si>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</si>
  <si>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</si>
  <si>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</si>
  <si>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</si>
  <si>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</si>
  <si>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</si>
  <si>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</si>
  <si>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</si>
  <si>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</si>
  <si>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</si>
  <si>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</si>
  <si>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</si>
  <si>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</si>
  <si>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</si>
  <si>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</si>
  <si>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</si>
  <si>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</si>
  <si>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</si>
  <si>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</si>
  <si>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</si>
  <si>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</si>
  <si>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</si>
  <si>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</si>
  <si>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</si>
  <si>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</si>
  <si>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</si>
  <si>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</si>
  <si>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</si>
  <si>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</si>
  <si>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</si>
  <si>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</si>
  <si>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</si>
  <si>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</si>
  <si>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</si>
  <si>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</si>
  <si>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</si>
  <si>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</si>
  <si>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</si>
  <si>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</si>
  <si>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</si>
  <si>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</si>
  <si>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</si>
  <si>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</si>
  <si>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</si>
  <si>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</si>
  <si>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</si>
  <si>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</si>
  <si>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</si>
  <si>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</si>
  <si>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</si>
  <si>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</si>
  <si>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</si>
  <si>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</si>
  <si>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</si>
  <si>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</si>
  <si>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</si>
  <si>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</si>
  <si>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</si>
  <si>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</si>
  <si>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</si>
  <si>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</si>
  <si>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</si>
  <si>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</si>
  <si>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</si>
  <si>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</si>
  <si>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</si>
  <si>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</si>
  <si>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</si>
  <si>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</si>
  <si>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</si>
  <si>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</si>
  <si>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</si>
  <si>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</si>
  <si>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</si>
  <si>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</si>
  <si>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</si>
  <si>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</si>
  <si>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</si>
  <si>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</si>
  <si>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</si>
  <si>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</si>
  <si>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</si>
  <si>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</si>
  <si>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</si>
  <si>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</si>
  <si>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</si>
  <si>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</si>
  <si>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</si>
  <si>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</si>
  <si>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</si>
  <si>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</si>
  <si>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</si>
  <si>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</si>
  <si>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</si>
  <si>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</si>
  <si>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</si>
  <si>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</si>
  <si>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</si>
  <si>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</si>
  <si>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</si>
  <si>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</si>
  <si>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</si>
  <si>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</si>
  <si>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</si>
  <si>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</si>
  <si>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</si>
  <si>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</si>
  <si>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</si>
  <si>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</si>
  <si>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</si>
  <si>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</si>
  <si>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</si>
  <si>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</si>
  <si>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</si>
  <si>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</si>
  <si>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</si>
  <si>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</si>
  <si>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</si>
  <si>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</si>
  <si>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</si>
  <si>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</si>
  <si>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</si>
  <si>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</si>
  <si>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</si>
  <si>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</si>
  <si>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</si>
  <si>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</si>
  <si>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</si>
  <si>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</si>
  <si>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</si>
  <si>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</si>
  <si>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</si>
  <si>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</si>
  <si>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</si>
  <si>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</si>
  <si>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</si>
  <si>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</si>
  <si>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</si>
  <si>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</si>
  <si>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</si>
  <si>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</si>
  <si>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</si>
  <si>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</si>
  <si>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</si>
  <si>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</si>
  <si>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</si>
  <si>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</si>
  <si>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</si>
  <si>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</si>
  <si>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</si>
  <si>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</si>
  <si>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</si>
  <si>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</si>
  <si>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</si>
  <si>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</si>
  <si>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</si>
  <si>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</si>
  <si>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</si>
  <si>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</si>
  <si>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</si>
  <si>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</si>
  <si>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</si>
  <si>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</si>
  <si>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</si>
  <si>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</si>
  <si>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</si>
  <si>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</si>
  <si>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</si>
  <si>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</si>
  <si>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</si>
  <si>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</si>
  <si>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</si>
  <si>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</si>
  <si>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</si>
  <si>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</si>
  <si>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</si>
  <si>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</si>
  <si>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</si>
  <si>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</si>
  <si>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</si>
  <si>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</si>
  <si>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</si>
  <si>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</si>
  <si>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</si>
  <si>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</si>
  <si>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</si>
  <si>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</si>
  <si>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</si>
  <si>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</si>
  <si>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</si>
  <si>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</si>
  <si>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</si>
  <si>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</si>
  <si>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</si>
  <si>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</si>
  <si>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</si>
  <si>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</si>
  <si>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</si>
  <si>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</si>
  <si>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</si>
  <si>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</si>
  <si>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</si>
  <si>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</si>
  <si>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</si>
  <si>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</si>
  <si>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</si>
  <si>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</si>
  <si>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</si>
  <si>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</si>
  <si>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</si>
  <si>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</si>
  <si>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</si>
  <si>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</si>
  <si>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</si>
  <si>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</si>
  <si>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</si>
  <si>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</si>
  <si>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</si>
  <si>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</si>
  <si>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</si>
  <si>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</si>
  <si>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</si>
  <si>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</si>
  <si>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</si>
  <si>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</si>
  <si>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</si>
  <si>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</si>
  <si>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</si>
  <si>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</si>
  <si>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</si>
  <si>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</si>
  <si>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</si>
  <si>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</si>
  <si>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</si>
  <si>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</si>
  <si>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</si>
  <si>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</si>
  <si>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</si>
  <si>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</si>
  <si>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</si>
  <si>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</si>
  <si>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</si>
  <si>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</si>
  <si>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</si>
  <si>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</si>
  <si>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</si>
  <si>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</si>
  <si>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</si>
  <si>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</si>
  <si>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</si>
  <si>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</si>
  <si>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</si>
  <si>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</si>
  <si>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</si>
  <si>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</si>
  <si>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</si>
  <si>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</si>
  <si>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</si>
  <si>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</si>
  <si>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</si>
  <si>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</si>
  <si>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</si>
  <si>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</si>
  <si>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</si>
  <si>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</si>
  <si>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</si>
  <si>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</si>
  <si>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</si>
  <si>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</si>
  <si>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</si>
  <si>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</si>
  <si>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</si>
  <si>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</si>
  <si>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</si>
  <si>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</si>
  <si>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</si>
  <si>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</si>
  <si>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</si>
  <si>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</si>
  <si>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</si>
  <si>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</si>
  <si>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</si>
  <si>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</si>
  <si>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</si>
  <si>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</si>
  <si>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</si>
  <si>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</si>
  <si>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</si>
  <si>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</si>
  <si>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</si>
  <si>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</si>
  <si>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</si>
  <si>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</si>
  <si>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</si>
  <si>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</si>
  <si>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</si>
  <si>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</si>
  <si>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</si>
  <si>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</si>
  <si>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</si>
  <si>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</si>
  <si>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</si>
  <si>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</si>
  <si>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</si>
  <si>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</si>
  <si>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</si>
  <si>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</si>
  <si>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</si>
  <si>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</si>
  <si>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</si>
  <si>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</si>
  <si>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</si>
  <si>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</si>
  <si>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</si>
  <si>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</si>
  <si>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</si>
  <si>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</si>
  <si>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</si>
  <si>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</si>
  <si>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</si>
  <si>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</si>
  <si>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</si>
  <si>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</si>
  <si>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</si>
  <si>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</si>
  <si>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</si>
  <si>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</si>
  <si>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</si>
  <si>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</si>
  <si>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</si>
  <si>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</si>
  <si>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</si>
  <si>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</si>
  <si>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</si>
  <si>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</si>
  <si>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</si>
  <si>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</si>
  <si>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</si>
  <si>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</si>
  <si>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</si>
  <si>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</si>
  <si>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</si>
  <si>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</si>
  <si>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</si>
  <si>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</si>
  <si>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</si>
  <si>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</si>
  <si>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</si>
  <si>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</si>
  <si>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</si>
  <si>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</si>
  <si>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</si>
  <si>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</si>
  <si>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</si>
  <si>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</si>
  <si>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</si>
  <si>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</si>
  <si>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</si>
  <si>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</si>
  <si>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</si>
  <si>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</si>
  <si>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</si>
  <si>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</si>
  <si>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</si>
  <si>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</si>
  <si>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</si>
  <si>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</si>
  <si>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</si>
  <si>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</si>
  <si>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</si>
  <si>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</si>
  <si>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</si>
  <si>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</si>
  <si>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</si>
  <si>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</si>
  <si>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</si>
  <si>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</si>
  <si>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</si>
  <si>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</si>
  <si>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</si>
  <si>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</si>
  <si>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</si>
  <si>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</si>
  <si>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</si>
  <si>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</si>
  <si>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</si>
  <si>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</si>
  <si>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</si>
  <si>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</si>
  <si>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</si>
  <si>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</si>
  <si>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</si>
  <si>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</si>
  <si>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</si>
  <si>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</si>
  <si>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</si>
  <si>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</si>
  <si>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</si>
  <si>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</si>
  <si>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</si>
  <si>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</si>
  <si>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</si>
  <si>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</si>
  <si>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</si>
  <si>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</si>
  <si>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</si>
  <si>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</si>
  <si>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</si>
  <si>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</si>
  <si>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</si>
  <si>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</si>
  <si>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</si>
  <si>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</si>
  <si>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</si>
  <si>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</si>
  <si>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</si>
  <si>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</si>
  <si>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</si>
  <si>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</si>
  <si>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</si>
  <si>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</si>
  <si>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</si>
  <si>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</si>
  <si>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</si>
  <si>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</si>
  <si>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</si>
  <si>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</si>
  <si>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</si>
  <si>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</si>
  <si>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</si>
  <si>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</si>
  <si>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</si>
  <si>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</si>
  <si>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</si>
  <si>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</si>
  <si>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</si>
  <si>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</si>
  <si>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</si>
  <si>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</si>
  <si>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</si>
  <si>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</si>
  <si>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</si>
  <si>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</si>
  <si>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</si>
  <si>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</si>
  <si>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</si>
  <si>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</si>
  <si>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</si>
  <si>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</si>
  <si>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</si>
  <si>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</si>
  <si>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</si>
  <si>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</si>
  <si>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</si>
  <si>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</si>
  <si>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</si>
  <si>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</si>
  <si>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</si>
  <si>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</si>
  <si>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</si>
  <si>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</si>
  <si>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</si>
  <si>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</si>
  <si>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</si>
  <si>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</si>
  <si>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</si>
  <si>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</si>
  <si>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</si>
  <si>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</si>
  <si>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</si>
  <si>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</si>
  <si>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</si>
  <si>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</si>
  <si>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</si>
  <si>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</si>
  <si>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</si>
  <si>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</si>
  <si>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</si>
  <si>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</si>
  <si>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</si>
  <si>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</si>
  <si>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</si>
  <si>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</si>
  <si>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</si>
  <si>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</si>
  <si>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</si>
  <si>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</si>
  <si>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</si>
  <si>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</si>
  <si>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</si>
  <si>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</si>
  <si>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</si>
  <si>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</si>
  <si>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</si>
  <si>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</si>
  <si>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</si>
  <si>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</si>
  <si>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</si>
  <si>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</si>
  <si>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</si>
  <si>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</si>
  <si>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</si>
  <si>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</si>
  <si>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</si>
  <si>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</si>
  <si>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</si>
  <si>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</si>
  <si>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</si>
  <si>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</si>
  <si>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</si>
  <si>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</si>
  <si>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</si>
  <si>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</si>
  <si>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</si>
  <si>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</si>
  <si>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</si>
  <si>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</si>
  <si>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</si>
  <si>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</si>
  <si>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</si>
  <si>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</si>
  <si>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</si>
  <si>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</si>
  <si>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</si>
  <si>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</si>
  <si>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</si>
  <si>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</si>
  <si>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</si>
  <si>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</si>
  <si>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</si>
  <si>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</si>
  <si>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</si>
  <si>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</si>
  <si>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</si>
  <si>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</si>
  <si>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</si>
  <si>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</si>
  <si>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</si>
  <si>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</si>
  <si>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</si>
  <si>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</si>
  <si>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</si>
  <si>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</si>
  <si>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</si>
  <si>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</si>
  <si>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</si>
  <si>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</si>
  <si>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</si>
  <si>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</si>
  <si>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</si>
  <si>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</si>
  <si>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</si>
  <si>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</si>
  <si>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</si>
  <si>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</si>
  <si>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</si>
  <si>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</si>
  <si>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</si>
  <si>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</si>
  <si>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</si>
  <si>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</si>
  <si>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</si>
  <si>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</si>
  <si>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</si>
  <si>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</si>
  <si>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</si>
  <si>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</si>
  <si>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</si>
  <si>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</si>
  <si>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</si>
  <si>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</si>
  <si>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</si>
  <si>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</si>
  <si>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</si>
  <si>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</si>
  <si>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</si>
  <si>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</si>
  <si>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</si>
  <si>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</si>
  <si>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</si>
  <si>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</si>
  <si>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</si>
  <si>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</si>
  <si>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</si>
  <si>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</si>
  <si>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</si>
  <si>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</si>
  <si>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</si>
  <si>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</si>
  <si>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</si>
  <si>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</si>
  <si>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</si>
  <si>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</si>
  <si>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</si>
  <si>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</si>
  <si>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</si>
  <si>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</si>
  <si>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</si>
  <si>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</si>
  <si>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</si>
  <si>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</si>
  <si>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</si>
  <si>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</si>
  <si>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</si>
  <si>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</si>
  <si>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</si>
  <si>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</si>
  <si>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</si>
  <si>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</si>
  <si>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</si>
  <si>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</si>
  <si>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</si>
  <si>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</si>
  <si>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</si>
  <si>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</si>
  <si>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</si>
  <si>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</si>
  <si>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</si>
  <si>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</si>
  <si>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</si>
  <si>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</si>
  <si>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</si>
  <si>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</si>
  <si>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</si>
  <si>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</si>
  <si>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</si>
  <si>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</si>
  <si>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</si>
  <si>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</si>
  <si>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</si>
  <si>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</si>
  <si>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</si>
  <si>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</si>
  <si>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</si>
  <si>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</si>
  <si>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</si>
  <si>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</si>
  <si>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</si>
  <si>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</si>
  <si>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</si>
  <si>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</si>
  <si>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</si>
  <si>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</si>
  <si>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</si>
  <si>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</si>
  <si>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</si>
  <si>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</si>
  <si>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</si>
  <si>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</si>
  <si>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</si>
  <si>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</si>
  <si>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</si>
  <si>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</si>
  <si>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</si>
  <si>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</si>
  <si>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</si>
  <si>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</si>
  <si>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</si>
  <si>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</si>
  <si>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</si>
  <si>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</si>
  <si>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</si>
  <si>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</si>
  <si>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</si>
  <si>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</si>
  <si>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</si>
  <si>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</si>
  <si>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</si>
  <si>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</si>
  <si>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</si>
  <si>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</si>
  <si>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</si>
  <si>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</si>
  <si>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</si>
  <si>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</si>
  <si>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</si>
  <si>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</si>
  <si>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</si>
  <si>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</si>
  <si>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</si>
  <si>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</si>
  <si>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</si>
  <si>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</si>
  <si>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</si>
  <si>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</si>
  <si>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</si>
  <si>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</si>
  <si>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</si>
  <si>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</si>
  <si>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</si>
  <si>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</si>
  <si>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</si>
  <si>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</si>
  <si>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</si>
  <si>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</si>
  <si>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</si>
  <si>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</si>
  <si>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</si>
  <si>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</si>
  <si>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</si>
  <si>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</si>
  <si>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</si>
  <si>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</si>
  <si>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</si>
  <si>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</si>
  <si>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</si>
  <si>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</si>
  <si>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</si>
  <si>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</si>
  <si>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</si>
  <si>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</si>
  <si>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</si>
  <si>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</si>
  <si>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</si>
  <si>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</si>
  <si>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</si>
  <si>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</si>
  <si>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</si>
  <si>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</si>
  <si>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</si>
  <si>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</si>
  <si>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</si>
  <si>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</si>
  <si>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</si>
  <si>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</si>
  <si>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</si>
  <si>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</si>
  <si>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</si>
  <si>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</si>
  <si>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</si>
  <si>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</si>
  <si>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</si>
  <si>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</si>
  <si>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</si>
  <si>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</si>
  <si>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</si>
  <si>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</si>
  <si>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</si>
  <si>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</si>
  <si>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</si>
  <si>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</si>
  <si>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</si>
  <si>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</si>
  <si>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</si>
  <si>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</si>
  <si>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</si>
  <si>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</si>
  <si>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</si>
  <si>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</si>
  <si>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</si>
  <si>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</si>
  <si>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</si>
  <si>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</si>
  <si>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</si>
  <si>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</si>
  <si>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</si>
  <si>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</si>
  <si>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</si>
  <si>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</si>
  <si>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</si>
  <si>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</si>
  <si>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</si>
  <si>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</si>
  <si>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</si>
  <si>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</si>
  <si>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</si>
  <si>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</si>
  <si>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</si>
  <si>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</si>
  <si>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</si>
  <si>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</si>
  <si>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</si>
  <si>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</si>
  <si>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</si>
  <si>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</si>
  <si>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</si>
  <si>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</si>
  <si>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</si>
  <si>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</si>
  <si>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</si>
  <si>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</si>
  <si>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</si>
  <si>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</si>
  <si>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</si>
  <si>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</si>
  <si>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</si>
  <si>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</si>
  <si>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</si>
  <si>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</si>
  <si>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</si>
  <si>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</si>
  <si>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</si>
  <si>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</si>
  <si>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</si>
  <si>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</si>
  <si>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</si>
  <si>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</si>
  <si>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</si>
  <si>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</si>
  <si>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</si>
  <si>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</si>
  <si>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</si>
  <si>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</si>
  <si>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</si>
  <si>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</si>
  <si>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</si>
  <si>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</si>
  <si>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</si>
  <si>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</si>
  <si>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</si>
  <si>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</si>
  <si>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</si>
  <si>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</si>
  <si>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</si>
  <si>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</si>
  <si>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</si>
  <si>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</si>
  <si>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</si>
  <si>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</si>
  <si>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</si>
  <si>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</si>
  <si>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</si>
  <si>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</si>
  <si>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</si>
  <si>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</si>
  <si>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</si>
  <si>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</si>
  <si>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</si>
  <si>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</si>
  <si>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</si>
  <si>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</si>
  <si>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</si>
  <si>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</si>
  <si>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</si>
  <si>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</si>
  <si>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</si>
  <si>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</si>
  <si>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</si>
  <si>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</si>
  <si>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</si>
  <si>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</si>
  <si>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</si>
  <si>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</si>
  <si>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</si>
  <si>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</si>
  <si>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</si>
  <si>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</si>
  <si>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</si>
  <si>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</si>
  <si>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</si>
  <si>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</si>
  <si>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</si>
  <si>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</si>
  <si>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</si>
  <si>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</si>
  <si>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</si>
  <si>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</si>
  <si>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</si>
  <si>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</si>
  <si>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</si>
  <si>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</si>
  <si>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</si>
  <si>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</si>
  <si>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</si>
  <si>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</si>
  <si>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</si>
  <si>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</si>
  <si>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</si>
  <si>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</si>
  <si>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</si>
  <si>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</si>
  <si>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</si>
  <si>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</si>
  <si>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</si>
  <si>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</si>
  <si>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</si>
  <si>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</si>
  <si>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</si>
  <si>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</si>
  <si>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</si>
  <si>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</si>
  <si>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</si>
  <si>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</si>
  <si>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</si>
  <si>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</si>
  <si>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</si>
  <si>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</si>
  <si>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</si>
  <si>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</si>
  <si>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</si>
  <si>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</si>
  <si>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</si>
  <si>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</si>
  <si>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</si>
  <si>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</si>
  <si>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</si>
  <si>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</si>
  <si>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</si>
  <si>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</si>
  <si>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</si>
  <si>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</si>
  <si>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</si>
  <si>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</si>
  <si>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</si>
  <si>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</si>
  <si>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</si>
  <si>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</si>
  <si>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</si>
  <si>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</si>
  <si>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</si>
  <si>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</si>
  <si>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</si>
  <si>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</si>
  <si>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</si>
  <si>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</si>
  <si>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</si>
  <si>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</si>
  <si>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</si>
  <si>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</si>
  <si>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</si>
  <si>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</si>
  <si>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</si>
  <si>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</si>
  <si>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</si>
  <si>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</si>
  <si>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</si>
  <si>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</si>
  <si>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</si>
  <si>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</si>
  <si>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</si>
  <si>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</si>
  <si>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</si>
  <si>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</si>
  <si>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</si>
  <si>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</si>
  <si>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</si>
  <si>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</si>
  <si>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</si>
  <si>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</si>
  <si>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</si>
  <si>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</si>
  <si>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</si>
  <si>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</si>
  <si>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</si>
  <si>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</si>
  <si>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</si>
  <si>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</si>
  <si>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</si>
  <si>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</si>
  <si>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</si>
  <si>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</si>
  <si>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</si>
  <si>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</si>
  <si>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</si>
  <si>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</si>
  <si>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</si>
  <si>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</si>
  <si>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</si>
  <si>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</si>
  <si>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</si>
  <si>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</si>
  <si>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</si>
  <si>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</si>
  <si>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</si>
  <si>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</si>
  <si>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</si>
  <si>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</si>
  <si>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</si>
  <si>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</si>
  <si>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</si>
  <si>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</si>
  <si>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</si>
  <si>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</si>
  <si>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</si>
  <si>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</si>
  <si>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</si>
  <si>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</si>
  <si>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</si>
  <si>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</si>
  <si>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</si>
  <si>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</si>
  <si>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</si>
  <si>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</si>
  <si>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</si>
  <si>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</si>
  <si>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</si>
  <si>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</si>
  <si>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</si>
  <si>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</si>
  <si>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</si>
  <si>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</si>
  <si>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</si>
  <si>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</si>
  <si>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</si>
  <si>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</si>
  <si>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</si>
  <si>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</si>
  <si>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</si>
  <si>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</si>
  <si>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</si>
  <si>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</si>
  <si>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</si>
  <si>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</si>
  <si>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</si>
  <si>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</si>
  <si>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</si>
  <si>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</si>
  <si>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</si>
  <si>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</si>
  <si>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</si>
  <si>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</si>
  <si>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</si>
  <si>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</si>
  <si>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</si>
  <si>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</si>
  <si>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</si>
  <si>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</si>
  <si>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</si>
  <si>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</si>
  <si>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</si>
  <si>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</si>
  <si>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</si>
  <si>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</si>
  <si>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</si>
  <si>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</si>
  <si>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</si>
  <si>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</si>
  <si>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</si>
  <si>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</si>
  <si>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</si>
  <si>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</si>
  <si>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</si>
  <si>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</si>
  <si>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</si>
  <si>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</si>
  <si>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</si>
  <si>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</si>
  <si>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</si>
  <si>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</si>
  <si>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</si>
  <si>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</si>
  <si>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</si>
  <si>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</si>
  <si>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</si>
  <si>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</si>
  <si>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</si>
  <si>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</si>
  <si>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</si>
  <si>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</si>
  <si>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</si>
  <si>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</si>
  <si>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</si>
  <si>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</si>
  <si>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</si>
  <si>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</si>
  <si>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</si>
  <si>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</si>
  <si>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</si>
  <si>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</si>
  <si>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</si>
  <si>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</si>
  <si>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</si>
  <si>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</si>
  <si>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</si>
  <si>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</si>
  <si>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</si>
  <si>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</si>
  <si>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</si>
  <si>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</si>
  <si>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</si>
  <si>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</si>
  <si>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</si>
  <si>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</si>
  <si>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</si>
  <si>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</si>
  <si>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</si>
  <si>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</si>
  <si>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</si>
  <si>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</si>
  <si>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</si>
  <si>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</si>
  <si>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</si>
  <si>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</si>
  <si>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</si>
  <si>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</si>
  <si>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</si>
  <si>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</si>
  <si>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</si>
  <si>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</si>
  <si>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</si>
  <si>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</si>
  <si>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</si>
  <si>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</si>
  <si>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</si>
  <si>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</si>
  <si>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</si>
  <si>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</si>
  <si>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</si>
  <si>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</si>
  <si>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</si>
  <si>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</si>
  <si>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</si>
  <si>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</si>
  <si>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</si>
  <si>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</si>
  <si>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</si>
  <si>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</si>
  <si>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</si>
  <si>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</si>
  <si>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</si>
  <si>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</si>
  <si>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</si>
  <si>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</si>
  <si>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</si>
  <si>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</si>
  <si>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</si>
  <si>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</si>
  <si>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</si>
  <si>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</si>
  <si>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</si>
  <si>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</si>
  <si>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</si>
  <si>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</si>
  <si>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</si>
  <si>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</si>
  <si>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</si>
  <si>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</si>
  <si>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</si>
  <si>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</si>
  <si>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</si>
  <si>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</si>
  <si>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</si>
  <si>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</si>
  <si>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</si>
  <si>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</si>
  <si>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</si>
  <si>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</si>
  <si>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</si>
  <si>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</si>
  <si>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</si>
  <si>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</si>
  <si>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</si>
  <si>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</si>
  <si>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</si>
  <si>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</si>
  <si>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</si>
  <si>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</si>
  <si>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</si>
  <si>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</si>
  <si>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</si>
  <si>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</si>
  <si>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</si>
  <si>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</si>
  <si>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</si>
  <si>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</si>
  <si>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</si>
  <si>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</si>
  <si>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</si>
  <si>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</si>
  <si>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</si>
  <si>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</si>
  <si>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</si>
  <si>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</si>
  <si>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</si>
  <si>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</si>
  <si>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</si>
  <si>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</si>
  <si>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</si>
  <si>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</si>
  <si>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</si>
  <si>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</si>
  <si>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</si>
  <si>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</si>
  <si>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</si>
  <si>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</si>
  <si>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</si>
  <si>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</si>
  <si>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</si>
  <si>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</si>
  <si>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</si>
  <si>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</si>
  <si>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</si>
  <si>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</si>
  <si>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</si>
  <si>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</si>
  <si>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</si>
  <si>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</si>
  <si>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</si>
  <si>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</si>
  <si>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</si>
  <si>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</si>
  <si>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</si>
  <si>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</si>
  <si>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</si>
  <si>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</si>
  <si>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</si>
  <si>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</si>
  <si>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</si>
  <si>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</si>
  <si>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</si>
  <si>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</si>
  <si>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</si>
  <si>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</si>
  <si>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</si>
  <si>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</si>
  <si>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</si>
  <si>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</si>
  <si>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</si>
  <si>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</si>
  <si>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</si>
  <si>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</si>
  <si>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</si>
  <si>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</si>
  <si>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</si>
  <si>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</si>
  <si>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</si>
  <si>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</si>
  <si>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</si>
  <si>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</si>
  <si>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</si>
  <si>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</si>
  <si>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</si>
  <si>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</si>
  <si>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</si>
  <si>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</si>
  <si>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</si>
  <si>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</si>
  <si>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</si>
  <si>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</si>
  <si>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</si>
  <si>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</si>
  <si>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</si>
  <si>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</si>
  <si>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</si>
  <si>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</si>
  <si>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</si>
  <si>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</si>
  <si>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</si>
  <si>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</si>
  <si>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</si>
  <si>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</si>
  <si>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</si>
  <si>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</si>
  <si>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</si>
  <si>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</si>
  <si>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</si>
  <si>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</si>
  <si>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</si>
  <si>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</si>
  <si>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</si>
  <si>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</si>
  <si>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</si>
  <si>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</si>
  <si>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</si>
  <si>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</si>
  <si>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</si>
  <si>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</si>
  <si>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</si>
  <si>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</si>
  <si>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</si>
  <si>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</si>
  <si>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</si>
  <si>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</si>
  <si>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</si>
  <si>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</si>
  <si>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</si>
  <si>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</si>
  <si>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</si>
  <si>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</si>
  <si>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</si>
  <si>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</si>
  <si>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</si>
  <si>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</si>
  <si>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</si>
  <si>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</si>
  <si>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</si>
  <si>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</si>
  <si>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</si>
  <si>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</si>
  <si>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</si>
  <si>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</si>
  <si>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</si>
  <si>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</si>
  <si>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</si>
  <si>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</si>
  <si>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</si>
  <si>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</si>
  <si>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</si>
  <si>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</si>
  <si>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</si>
  <si>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</si>
  <si>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</si>
  <si>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</si>
  <si>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</si>
  <si>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</si>
  <si>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</si>
  <si>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</si>
  <si>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</si>
  <si>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</si>
  <si>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</si>
  <si>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</si>
  <si>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</si>
  <si>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</si>
  <si>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</si>
  <si>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</si>
  <si>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</si>
  <si>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</si>
  <si>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</si>
  <si>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</si>
  <si>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</si>
  <si>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</si>
  <si>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</si>
  <si>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</si>
  <si>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</si>
  <si>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</si>
  <si>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</si>
  <si>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</si>
  <si>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</si>
  <si>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</si>
  <si>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</si>
  <si>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</si>
  <si>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</si>
  <si>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</si>
  <si>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</si>
  <si>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</si>
  <si>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</si>
  <si>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</si>
  <si>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</si>
  <si>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</si>
  <si>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</si>
  <si>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</si>
  <si>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</si>
  <si>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</si>
  <si>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</si>
  <si>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</si>
  <si>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</si>
  <si>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</si>
  <si>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</si>
  <si>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</si>
  <si>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</si>
  <si>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</si>
  <si>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</si>
  <si>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</si>
  <si>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</si>
  <si>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</si>
  <si>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</si>
  <si>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</si>
  <si>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</si>
  <si>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</si>
  <si>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</si>
  <si>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</si>
  <si>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</si>
  <si>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</si>
  <si>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</si>
  <si>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</si>
  <si>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</si>
  <si>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</si>
  <si>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</si>
  <si>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</si>
  <si>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</si>
  <si>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</si>
  <si>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</si>
  <si>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</si>
  <si>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</si>
  <si>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</si>
  <si>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</si>
  <si>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</si>
  <si>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</si>
  <si>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</si>
  <si>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</si>
  <si>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</si>
  <si>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</si>
  <si>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</si>
  <si>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</si>
  <si>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</si>
  <si>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</si>
  <si>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</si>
  <si>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</si>
  <si>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</si>
  <si>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</si>
  <si>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</si>
  <si>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</si>
  <si>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</si>
  <si>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</si>
  <si>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</si>
  <si>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</si>
  <si>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</si>
  <si>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</si>
  <si>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</si>
  <si>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</si>
  <si>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</si>
  <si>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</si>
  <si>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</si>
  <si>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</si>
  <si>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</si>
  <si>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</si>
  <si>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</si>
  <si>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</si>
  <si>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</si>
  <si>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</si>
  <si>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</si>
  <si>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</si>
  <si>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</si>
  <si>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</si>
  <si>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</si>
  <si>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</si>
  <si>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</si>
  <si>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</si>
  <si>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</si>
  <si>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</si>
  <si>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</si>
  <si>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</si>
  <si>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</si>
  <si>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</si>
  <si>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</si>
  <si>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</si>
  <si>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</si>
  <si>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</si>
  <si>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</si>
  <si>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</si>
  <si>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</si>
  <si>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</si>
  <si>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</si>
  <si>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</si>
  <si>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</si>
  <si>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</si>
  <si>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</si>
  <si>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</si>
  <si>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</si>
  <si>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</si>
  <si>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</si>
  <si>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</si>
  <si>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</si>
  <si>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</si>
  <si>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</si>
  <si>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</si>
  <si>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</si>
  <si>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</si>
  <si>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</si>
  <si>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</si>
  <si>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</si>
  <si>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</si>
  <si>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</si>
  <si>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</si>
  <si>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</si>
  <si>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</si>
  <si>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</si>
  <si>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</si>
  <si>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</si>
  <si>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</si>
  <si>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</si>
  <si>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</si>
  <si>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</si>
  <si>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</si>
  <si>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</si>
  <si>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</si>
  <si>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</si>
  <si>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</si>
  <si>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</si>
  <si>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</si>
  <si>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</si>
  <si>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</si>
  <si>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</si>
  <si>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</si>
  <si>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</si>
  <si>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</si>
  <si>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</si>
  <si>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</si>
  <si>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</si>
  <si>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</si>
  <si>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</si>
  <si>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</si>
  <si>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</si>
  <si>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</si>
  <si>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</si>
  <si>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</si>
  <si>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</si>
  <si>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</si>
  <si>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</si>
  <si>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</si>
  <si>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</si>
  <si>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</si>
  <si>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</si>
  <si>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</si>
  <si>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</si>
  <si>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</si>
  <si>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</si>
  <si>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</si>
  <si>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</si>
  <si>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</si>
  <si>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</si>
  <si>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</si>
  <si>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</si>
  <si>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</si>
  <si>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</si>
  <si>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</si>
  <si>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</si>
  <si>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</si>
  <si>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</si>
  <si>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</si>
  <si>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</si>
  <si>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</si>
  <si>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</si>
  <si>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</si>
  <si>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</si>
  <si>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</si>
  <si>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</si>
  <si>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</si>
  <si>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</si>
  <si>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</si>
  <si>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</si>
  <si>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</si>
  <si>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</si>
  <si>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</si>
  <si>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</si>
  <si>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</si>
  <si>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</si>
  <si>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</si>
  <si>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</si>
  <si>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</si>
  <si>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</si>
  <si>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</si>
  <si>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</si>
  <si>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</si>
  <si>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</si>
  <si>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</si>
  <si>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</si>
  <si>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</si>
  <si>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</si>
  <si>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</si>
  <si>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</si>
  <si>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</si>
  <si>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</si>
  <si>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</si>
  <si>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</si>
  <si>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</si>
  <si>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</si>
  <si>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</si>
  <si>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</si>
  <si>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</si>
  <si>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</si>
  <si>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</si>
  <si>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</si>
  <si>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</si>
  <si>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</si>
  <si>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</si>
  <si>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</si>
  <si>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</si>
  <si>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</si>
  <si>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</si>
  <si>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</si>
  <si>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</si>
  <si>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</si>
  <si>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</si>
  <si>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</si>
  <si>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</si>
  <si>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</si>
  <si>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</si>
  <si>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</si>
  <si>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</si>
  <si>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</si>
  <si>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</si>
  <si>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</si>
  <si>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</si>
  <si>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</si>
  <si>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</si>
  <si>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</si>
  <si>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</si>
  <si>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</si>
  <si>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</si>
  <si>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</si>
  <si>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</si>
  <si>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</si>
  <si>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</si>
  <si>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</si>
  <si>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</si>
  <si>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</si>
  <si>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</si>
  <si>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</si>
  <si>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</si>
  <si>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</si>
  <si>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</si>
  <si>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</si>
  <si>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</si>
  <si>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</si>
  <si>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</si>
  <si>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</si>
  <si>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</si>
  <si>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</si>
  <si>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</si>
  <si>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</si>
  <si>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</si>
  <si>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</si>
  <si>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</si>
  <si>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</si>
  <si>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</si>
  <si>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</si>
  <si>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</si>
  <si>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</si>
  <si>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</si>
  <si>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</si>
  <si>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</si>
  <si>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</si>
  <si>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</si>
  <si>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</si>
  <si>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</si>
  <si>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</si>
  <si>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</si>
  <si>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</si>
  <si>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</si>
  <si>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</si>
  <si>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</si>
  <si>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</si>
  <si>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</si>
  <si>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</si>
  <si>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</si>
  <si>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</si>
  <si>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</si>
  <si>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</si>
  <si>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</si>
  <si>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</si>
  <si>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</si>
  <si>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</si>
  <si>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</si>
  <si>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</si>
  <si>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</si>
  <si>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</si>
  <si>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</si>
  <si>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</si>
  <si>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</si>
  <si>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</si>
  <si>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</si>
  <si>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</si>
  <si>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</si>
  <si>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</si>
  <si>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</si>
  <si>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</si>
  <si>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</si>
  <si>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</si>
  <si>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</si>
  <si>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</si>
  <si>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</si>
  <si>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</si>
  <si>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</si>
  <si>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</si>
  <si>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</si>
  <si>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</si>
  <si>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</si>
  <si>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</si>
  <si>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</si>
  <si>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</si>
  <si>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</si>
  <si>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</si>
  <si>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</si>
  <si>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</si>
  <si>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</si>
  <si>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</si>
  <si>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</si>
  <si>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</si>
  <si>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</si>
  <si>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</si>
  <si>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</si>
  <si>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</si>
  <si>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</si>
  <si>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</si>
  <si>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</si>
  <si>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</si>
  <si>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</si>
  <si>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</si>
  <si>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</si>
  <si>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</si>
  <si>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</si>
  <si>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</si>
  <si>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</si>
  <si>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</si>
  <si>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</si>
  <si>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</si>
  <si>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</si>
  <si>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</si>
  <si>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</si>
  <si>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</si>
  <si>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</si>
  <si>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</si>
  <si>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</si>
  <si>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</si>
  <si>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</si>
  <si>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</si>
  <si>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</si>
  <si>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</si>
  <si>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</si>
  <si>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</si>
  <si>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</si>
  <si>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</si>
  <si>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</si>
  <si>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</si>
  <si>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</si>
  <si>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</si>
  <si>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</si>
  <si>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</si>
  <si>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</si>
  <si>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</si>
  <si>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</si>
  <si>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</si>
  <si>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</si>
  <si>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</si>
  <si>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</si>
  <si>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</si>
  <si>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</si>
  <si>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</si>
  <si>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</si>
  <si>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</si>
  <si>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</si>
  <si>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</si>
  <si>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</si>
  <si>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</si>
  <si>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</si>
  <si>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</si>
  <si>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</si>
  <si>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</si>
  <si>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</si>
  <si>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</si>
  <si>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</si>
  <si>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</si>
  <si>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</si>
  <si>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</si>
  <si>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</si>
  <si>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</si>
  <si>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</si>
  <si>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</si>
  <si>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</si>
  <si>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</si>
  <si>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</si>
  <si>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</si>
  <si>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</si>
  <si>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</si>
  <si>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</si>
  <si>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</si>
  <si>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</si>
  <si>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</si>
  <si>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</si>
  <si>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</si>
  <si>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</si>
  <si>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</si>
  <si>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</si>
  <si>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</si>
  <si>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</si>
  <si>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</si>
  <si>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</si>
  <si>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</si>
  <si>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</si>
  <si>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</si>
  <si>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</si>
  <si>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</si>
  <si>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</si>
  <si>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</si>
  <si>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</si>
  <si>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</si>
  <si>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</si>
  <si>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</si>
  <si>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</si>
  <si>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</si>
  <si>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</si>
  <si>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</si>
  <si>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</si>
  <si>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</si>
  <si>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</si>
  <si>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</si>
  <si>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</si>
  <si>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</si>
  <si>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</si>
  <si>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</si>
  <si>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</si>
  <si>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</si>
  <si>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</si>
  <si>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</si>
  <si>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</si>
  <si>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</si>
  <si>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</si>
  <si>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</si>
  <si>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</si>
  <si>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</si>
  <si>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</si>
  <si>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</si>
  <si>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</si>
  <si>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</si>
  <si>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</si>
  <si>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</si>
  <si>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</si>
  <si>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</si>
  <si>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</si>
  <si>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</si>
  <si>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</si>
  <si>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</si>
  <si>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</si>
  <si>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</si>
  <si>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</si>
  <si>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</si>
  <si>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</si>
  <si>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</si>
  <si>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</si>
  <si>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</si>
  <si>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</si>
  <si>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</si>
  <si>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</si>
  <si>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</si>
  <si>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</si>
  <si>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</si>
  <si>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</si>
  <si>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</si>
  <si>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</si>
  <si>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</si>
  <si>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</si>
  <si>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</si>
  <si>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</si>
  <si>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</si>
  <si>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</si>
  <si>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</si>
  <si>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</si>
  <si>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</si>
  <si>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</si>
  <si>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</si>
  <si>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</si>
  <si>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</si>
  <si>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</si>
  <si>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</si>
  <si>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</si>
  <si>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</si>
  <si>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</si>
  <si>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</si>
  <si>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</si>
  <si>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</si>
  <si>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</si>
  <si>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</si>
  <si>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</si>
  <si>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</si>
  <si>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</si>
  <si>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</si>
  <si>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</si>
  <si>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</si>
  <si>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</si>
  <si>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</si>
  <si>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</si>
  <si>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</si>
  <si>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</si>
  <si>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</si>
  <si>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</si>
  <si>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</si>
  <si>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</si>
  <si>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</si>
  <si>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</si>
  <si>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</si>
  <si>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</si>
  <si>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</si>
  <si>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</si>
  <si>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</si>
  <si>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</si>
  <si>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</si>
  <si>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</si>
  <si>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</si>
  <si>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</si>
  <si>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</si>
  <si>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</si>
  <si>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</si>
  <si>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</si>
  <si>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</si>
  <si>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</si>
  <si>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</si>
  <si>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</si>
  <si>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</si>
  <si>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</si>
  <si>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</si>
  <si>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</si>
  <si>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</si>
  <si>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</si>
  <si>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</si>
  <si>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</si>
  <si>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</si>
  <si>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</si>
  <si>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</si>
  <si>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</si>
  <si>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</si>
  <si>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</si>
  <si>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</si>
  <si>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</si>
  <si>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</si>
  <si>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</si>
  <si>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</si>
  <si>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</si>
  <si>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</si>
  <si>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</si>
  <si>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</si>
  <si>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</si>
  <si>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</si>
  <si>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</si>
  <si>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</si>
  <si>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</si>
  <si>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</si>
  <si>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</si>
  <si>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</si>
  <si>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</si>
  <si>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</si>
  <si>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</si>
  <si>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</si>
  <si>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</si>
  <si>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</si>
  <si>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</si>
  <si>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</si>
  <si>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</si>
  <si>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</si>
  <si>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</si>
  <si>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</si>
  <si>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</si>
  <si>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</si>
  <si>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</si>
  <si>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</si>
  <si>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</si>
  <si>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</si>
  <si>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</si>
  <si>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</si>
  <si>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</si>
  <si>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</si>
  <si>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</si>
  <si>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</si>
  <si>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</si>
  <si>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</si>
  <si>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</si>
  <si>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</si>
  <si>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</si>
  <si>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</si>
  <si>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</si>
  <si>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</si>
  <si>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</si>
  <si>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</si>
  <si>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</si>
  <si>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</si>
  <si>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</si>
  <si>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</si>
  <si>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</si>
  <si>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</si>
  <si>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</si>
  <si>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</si>
  <si>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</si>
  <si>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</si>
  <si>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</si>
  <si>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</si>
  <si>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</si>
  <si>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</si>
  <si>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</si>
  <si>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</si>
  <si>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</si>
  <si>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</si>
  <si>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</si>
  <si>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</si>
  <si>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</si>
  <si>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</si>
  <si>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</si>
  <si>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</si>
  <si>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</si>
  <si>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</si>
  <si>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</si>
  <si>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</si>
  <si>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</si>
  <si>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</si>
  <si>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</si>
  <si>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</si>
  <si>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</si>
  <si>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</si>
  <si>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</si>
  <si>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</si>
  <si>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</si>
  <si>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</si>
  <si>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</si>
  <si>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</si>
  <si>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</si>
  <si>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</si>
  <si>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</si>
  <si>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</si>
  <si>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</si>
  <si>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</si>
  <si>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</si>
  <si>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</si>
  <si>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</si>
  <si>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</si>
  <si>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</si>
  <si>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</si>
  <si>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</si>
  <si>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</si>
  <si>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</si>
  <si>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</si>
  <si>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</si>
  <si>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</si>
  <si>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</si>
  <si>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</si>
  <si>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</si>
  <si>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</si>
  <si>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</si>
  <si>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</si>
  <si>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</si>
  <si>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</si>
  <si>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</si>
  <si>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</si>
  <si>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</si>
  <si>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</si>
  <si>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</si>
  <si>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</si>
  <si>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</si>
  <si>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</si>
  <si>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</si>
  <si>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</si>
  <si>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</si>
  <si>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</si>
  <si>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</si>
  <si>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</si>
  <si>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</si>
  <si>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</si>
  <si>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</si>
  <si>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</si>
  <si>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</si>
  <si>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</si>
  <si>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</si>
  <si>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</si>
  <si>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</si>
  <si>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</si>
  <si>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</si>
  <si>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</si>
  <si>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</si>
  <si>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</si>
  <si>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</si>
  <si>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</si>
  <si>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</si>
  <si>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</si>
  <si>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</si>
  <si>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</si>
  <si>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</si>
  <si>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</si>
  <si>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</si>
  <si>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</si>
  <si>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</si>
  <si>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</si>
  <si>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</si>
  <si>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</si>
  <si>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</si>
  <si>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</si>
  <si>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</si>
  <si>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</si>
  <si>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</si>
  <si>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</si>
  <si>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</si>
  <si>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</si>
  <si>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</si>
  <si>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</si>
  <si>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</si>
  <si>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</si>
  <si>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</si>
  <si>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</si>
  <si>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</si>
  <si>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</si>
  <si>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</si>
  <si>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</si>
  <si>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</si>
  <si>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</si>
  <si>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</si>
  <si>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</si>
  <si>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</si>
  <si>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</si>
  <si>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</si>
  <si>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</si>
  <si>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</si>
  <si>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</si>
  <si>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</si>
  <si>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</si>
  <si>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</si>
  <si>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</si>
  <si>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</si>
  <si>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</si>
  <si>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</si>
  <si>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</si>
  <si>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</si>
  <si>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</si>
  <si>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</si>
  <si>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</si>
  <si>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</si>
  <si>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</si>
  <si>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</si>
  <si>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</si>
  <si>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</si>
  <si>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</si>
  <si>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</si>
  <si>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</si>
  <si>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</si>
  <si>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</si>
  <si>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</si>
  <si>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</si>
  <si>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</si>
  <si>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</si>
  <si>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</si>
  <si>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</si>
  <si>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</si>
  <si>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</si>
  <si>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</si>
  <si>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</si>
  <si>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</si>
  <si>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</si>
  <si>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</si>
  <si>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</si>
  <si>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</si>
  <si>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</si>
  <si>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</si>
  <si>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</si>
  <si>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</si>
  <si>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</si>
  <si>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</si>
  <si>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</si>
  <si>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</si>
  <si>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</si>
  <si>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</si>
  <si>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</si>
  <si>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</si>
  <si>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</si>
  <si>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</si>
  <si>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</si>
  <si>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</si>
  <si>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</si>
  <si>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</si>
  <si>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</si>
  <si>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</si>
  <si>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</si>
  <si>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</si>
  <si>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</si>
  <si>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</si>
  <si>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</si>
  <si>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</si>
  <si>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</si>
  <si>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</si>
  <si>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</si>
  <si>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</si>
  <si>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</si>
  <si>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</si>
  <si>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</si>
  <si>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</si>
  <si>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</si>
  <si>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</si>
  <si>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</si>
  <si>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</si>
  <si>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</si>
  <si>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</si>
  <si>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</si>
  <si>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</si>
  <si>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</si>
  <si>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</si>
  <si>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</si>
  <si>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</si>
  <si>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</si>
  <si>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</si>
  <si>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</si>
  <si>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</si>
  <si>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</si>
  <si>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</si>
  <si>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</si>
  <si>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</si>
  <si>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</si>
  <si>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</si>
  <si>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</si>
  <si>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</si>
  <si>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</si>
  <si>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</si>
  <si>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</si>
  <si>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</si>
  <si>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</si>
  <si>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</si>
  <si>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</si>
  <si>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</si>
  <si>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</si>
  <si>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</si>
  <si>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</si>
  <si>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</si>
  <si>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</si>
  <si>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</si>
  <si>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</si>
  <si>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</si>
  <si>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</si>
  <si>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</si>
  <si>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</si>
  <si>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</si>
  <si>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</si>
  <si>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</si>
  <si>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</si>
  <si>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</si>
  <si>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</si>
  <si>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</si>
  <si>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</si>
  <si>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</si>
  <si>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</si>
  <si>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</si>
  <si>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</si>
  <si>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</si>
  <si>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</si>
  <si>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</si>
  <si>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</si>
  <si>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</si>
  <si>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</si>
  <si>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</si>
  <si>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</si>
  <si>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</si>
  <si>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</si>
  <si>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</si>
  <si>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</si>
  <si>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</si>
  <si>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</si>
  <si>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</si>
  <si>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</si>
  <si>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</si>
  <si>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</si>
  <si>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</si>
  <si>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</si>
  <si>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</si>
  <si>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</si>
  <si>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</si>
  <si>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</si>
  <si>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</si>
  <si>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</si>
  <si>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</si>
  <si>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</si>
  <si>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</si>
  <si>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</si>
  <si>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</si>
  <si>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</si>
  <si>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</si>
  <si>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</si>
  <si>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</si>
  <si>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</si>
  <si>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</si>
  <si>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</si>
  <si>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</si>
  <si>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</si>
  <si>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</si>
  <si>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</si>
  <si>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</si>
  <si>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</si>
  <si>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</si>
  <si>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</si>
  <si>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</si>
  <si>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</si>
  <si>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</si>
  <si>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</si>
  <si>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</si>
  <si>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</si>
  <si>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</si>
  <si>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</si>
  <si>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</si>
  <si>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</si>
  <si>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</si>
  <si>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</si>
  <si>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</si>
  <si>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</si>
  <si>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</si>
  <si>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</si>
  <si>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</si>
  <si>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</si>
  <si>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</si>
  <si>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</si>
  <si>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</si>
  <si>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</si>
  <si>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</si>
  <si>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</si>
  <si>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</si>
  <si>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</si>
  <si>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</si>
  <si>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</si>
  <si>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</si>
  <si>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</si>
  <si>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</si>
  <si>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</si>
  <si>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</si>
  <si>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</si>
  <si>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</si>
  <si>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</si>
  <si>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</si>
  <si>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</si>
  <si>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</si>
  <si>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</si>
  <si>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</si>
  <si>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</si>
  <si>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</si>
  <si>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</si>
  <si>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</si>
  <si>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</si>
  <si>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</si>
  <si>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</si>
  <si>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</si>
  <si>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</si>
  <si>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</si>
  <si>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</si>
  <si>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</si>
  <si>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</si>
  <si>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</si>
  <si>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</si>
  <si>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</si>
  <si>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</si>
  <si>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</si>
  <si>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</si>
  <si>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</si>
  <si>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</si>
  <si>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</si>
  <si>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</si>
  <si>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</si>
  <si>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</si>
  <si>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</si>
  <si>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</si>
  <si>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</si>
  <si>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</si>
  <si>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</si>
  <si>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</si>
  <si>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</si>
  <si>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</si>
  <si>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</si>
  <si>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</si>
  <si>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</si>
  <si>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</si>
  <si>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</si>
  <si>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</si>
  <si>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</si>
  <si>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</si>
  <si>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</si>
  <si>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</si>
  <si>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</si>
  <si>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</si>
  <si>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</si>
  <si>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</si>
  <si>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</si>
  <si>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</si>
  <si>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</si>
  <si>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</si>
  <si>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</si>
  <si>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</si>
  <si>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</si>
  <si>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</si>
  <si>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</si>
  <si>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</si>
  <si>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</si>
  <si>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</si>
  <si>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</si>
  <si>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</si>
  <si>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</si>
  <si>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</si>
  <si>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</si>
  <si>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</si>
  <si>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</si>
  <si>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</si>
  <si>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</si>
  <si>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</si>
  <si>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</si>
  <si>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</si>
  <si>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</si>
  <si>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</si>
  <si>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</si>
  <si>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</si>
  <si>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</si>
  <si>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</si>
  <si>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</si>
  <si>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</si>
  <si>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</si>
  <si>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</si>
  <si>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</si>
  <si>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</si>
  <si>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</si>
  <si>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</si>
  <si>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</si>
  <si>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</si>
  <si>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</si>
  <si>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</si>
  <si>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</si>
  <si>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</si>
  <si>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</si>
  <si>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</si>
  <si>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</si>
  <si>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</si>
  <si>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</si>
  <si>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</si>
  <si>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</si>
  <si>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</si>
  <si>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</si>
  <si>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</si>
  <si>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</si>
  <si>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</si>
  <si>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</si>
  <si>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</si>
  <si>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</si>
  <si>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</si>
  <si>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</si>
  <si>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</si>
  <si>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</si>
  <si>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</si>
  <si>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</si>
  <si>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</si>
  <si>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</si>
  <si>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</si>
  <si>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</si>
  <si>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</si>
  <si>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</si>
  <si>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</si>
  <si>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</si>
  <si>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</si>
  <si>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</si>
  <si>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</si>
  <si>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</si>
  <si>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</si>
  <si>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</si>
  <si>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</si>
  <si>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</si>
  <si>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</si>
  <si>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</si>
  <si>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</si>
  <si>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</si>
  <si>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</si>
  <si>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</si>
  <si>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</si>
  <si>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</si>
  <si>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</si>
  <si>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</si>
  <si>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</si>
  <si>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</si>
  <si>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</si>
  <si>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</si>
  <si>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</si>
  <si>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</si>
  <si>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</si>
  <si>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</si>
  <si>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</si>
  <si>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</si>
  <si>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</si>
  <si>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</si>
  <si>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</si>
  <si>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</si>
  <si>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</si>
  <si>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</si>
  <si>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</si>
  <si>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</si>
  <si>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</si>
  <si>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</si>
  <si>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</si>
  <si>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</si>
  <si>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</si>
  <si>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</si>
  <si>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</si>
  <si>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</si>
  <si>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</si>
  <si>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</si>
  <si>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</si>
  <si>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</si>
  <si>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</si>
  <si>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</si>
  <si>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</si>
  <si>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</si>
  <si>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</si>
  <si>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</si>
  <si>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</si>
  <si>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</si>
  <si>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</si>
  <si>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</si>
  <si>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</si>
  <si>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</si>
  <si>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</si>
  <si>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</si>
  <si>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</si>
  <si>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</si>
  <si>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</si>
  <si>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</si>
  <si>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</si>
  <si>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</si>
  <si>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</si>
  <si>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</si>
  <si>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</si>
  <si>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</si>
  <si>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</si>
  <si>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</si>
  <si>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</si>
  <si>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</si>
  <si>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</si>
  <si>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</si>
  <si>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</si>
  <si>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</si>
  <si>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</si>
  <si>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</si>
  <si>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</si>
  <si>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</si>
  <si>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</si>
  <si>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</si>
  <si>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</si>
  <si>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</si>
  <si>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</si>
  <si>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</si>
  <si>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</si>
  <si>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</si>
  <si>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</si>
  <si>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</si>
  <si>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</si>
  <si>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</si>
  <si>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</si>
  <si>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</si>
  <si>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</si>
  <si>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</si>
  <si>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</si>
  <si>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</si>
  <si>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</si>
  <si>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</si>
  <si>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</si>
  <si>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</si>
  <si>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</si>
  <si>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</si>
  <si>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</si>
  <si>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</si>
  <si>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</si>
  <si>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</si>
  <si>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</si>
  <si>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</si>
  <si>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</si>
  <si>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</si>
  <si>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</si>
  <si>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</si>
  <si>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</si>
  <si>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</si>
  <si>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</si>
  <si>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</si>
  <si>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</si>
  <si>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</si>
  <si>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</si>
  <si>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</si>
  <si>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</si>
  <si>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</si>
  <si>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</si>
  <si>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</si>
  <si>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</si>
  <si>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</si>
  <si>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</si>
  <si>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</si>
  <si>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</si>
  <si>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</si>
  <si>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</si>
  <si>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</si>
  <si>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</si>
  <si>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</si>
  <si>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</si>
  <si>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</si>
  <si>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</si>
  <si>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</si>
  <si>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</si>
  <si>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</si>
  <si>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</si>
  <si>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</si>
  <si>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</si>
  <si>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</si>
  <si>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</si>
  <si>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</si>
  <si>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</si>
  <si>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</si>
  <si>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</si>
  <si>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</si>
  <si>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</si>
  <si>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</si>
  <si>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</si>
  <si>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</si>
  <si>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</si>
  <si>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</si>
  <si>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</si>
  <si>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</si>
  <si>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</si>
  <si>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</si>
  <si>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</si>
  <si>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</si>
  <si>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</si>
  <si>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</si>
  <si>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</si>
  <si>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</si>
  <si>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</si>
  <si>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</si>
  <si>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</si>
  <si>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</si>
  <si>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</si>
  <si>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</si>
  <si>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</si>
  <si>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</si>
  <si>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</si>
  <si>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</si>
  <si>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</si>
  <si>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</si>
  <si>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</si>
  <si>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</si>
  <si>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</si>
  <si>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</si>
  <si>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</si>
  <si>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</si>
  <si>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</si>
  <si>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</si>
  <si>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</si>
  <si>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</si>
  <si>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</si>
  <si>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</si>
  <si>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</si>
  <si>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</si>
  <si>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</si>
  <si>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</si>
  <si>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</si>
  <si>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</si>
  <si>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</si>
  <si>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</si>
  <si>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</si>
  <si>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</si>
  <si>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</si>
  <si>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</si>
  <si>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</si>
  <si>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</si>
  <si>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</si>
  <si>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</si>
  <si>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</si>
  <si>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</si>
  <si>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</si>
  <si>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</si>
  <si>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</si>
  <si>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</si>
  <si>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</si>
  <si>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</si>
  <si>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</si>
  <si>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</si>
  <si>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</si>
  <si>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</si>
  <si>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</si>
  <si>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</si>
  <si>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</si>
  <si>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</si>
  <si>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</si>
  <si>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</si>
  <si>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</si>
  <si>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</si>
  <si>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</si>
  <si>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</si>
  <si>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</si>
  <si>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</si>
  <si>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</si>
  <si>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</si>
  <si>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</si>
  <si>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</si>
  <si>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</si>
  <si>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</si>
  <si>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</si>
  <si>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</si>
  <si>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</si>
  <si>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</si>
  <si>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</si>
  <si>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</si>
  <si>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</si>
  <si>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</si>
  <si>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</si>
  <si>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</si>
  <si>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</si>
  <si>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</si>
  <si>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</si>
  <si>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</si>
  <si>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</si>
  <si>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</si>
  <si>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</si>
  <si>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</si>
  <si>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</si>
  <si>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</si>
  <si>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</si>
  <si>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</si>
  <si>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</si>
  <si>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</si>
  <si>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</si>
  <si>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</si>
  <si>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</si>
  <si>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</si>
  <si>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</si>
  <si>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</si>
  <si>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</si>
  <si>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</si>
  <si>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</si>
  <si>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</si>
  <si>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</si>
  <si>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</si>
  <si>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</si>
  <si>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</si>
  <si>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</si>
  <si>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</si>
  <si>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</si>
  <si>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</si>
  <si>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</si>
  <si>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</si>
  <si>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</si>
  <si>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</si>
  <si>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</si>
  <si>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</si>
  <si>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</si>
  <si>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</si>
  <si>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</si>
  <si>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</si>
  <si>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</si>
  <si>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</si>
  <si>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</si>
  <si>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</si>
  <si>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</si>
  <si>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</si>
  <si>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</si>
  <si>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</si>
  <si>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</si>
  <si>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</si>
  <si>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</si>
  <si>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</si>
  <si>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</si>
  <si>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</si>
  <si>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</si>
  <si>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</si>
  <si>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</si>
  <si>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</si>
  <si>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</si>
  <si>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</si>
  <si>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</si>
  <si>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</si>
  <si>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</si>
  <si>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</si>
  <si>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</si>
  <si>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</si>
  <si>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</si>
  <si>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</si>
  <si>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</si>
  <si>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</si>
  <si>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</si>
  <si>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</si>
  <si>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</si>
  <si>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</si>
  <si>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</si>
  <si>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</si>
  <si>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</si>
  <si>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</si>
  <si>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</si>
  <si>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</si>
  <si>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</si>
  <si>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</si>
  <si>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</si>
  <si>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</si>
  <si>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</si>
  <si>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</si>
  <si>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</si>
  <si>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</si>
  <si>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</si>
  <si>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</si>
  <si>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</si>
  <si>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</si>
  <si>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</si>
  <si>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</si>
  <si>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</si>
  <si>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</si>
  <si>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</si>
  <si>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</si>
  <si>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</si>
  <si>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</si>
  <si>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</si>
  <si>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</si>
  <si>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</si>
  <si>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</si>
  <si>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</si>
  <si>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</si>
  <si>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</si>
  <si>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</si>
  <si>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</si>
  <si>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</si>
  <si>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</si>
  <si>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</si>
  <si>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</si>
  <si>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</si>
  <si>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</si>
  <si>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</si>
  <si>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</si>
  <si>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</si>
  <si>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</si>
  <si>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</si>
  <si>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</si>
  <si>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</si>
  <si>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</si>
  <si>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</si>
  <si>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</si>
  <si>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</si>
  <si>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</si>
  <si>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</si>
  <si>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</si>
  <si>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</si>
  <si>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</si>
  <si>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</si>
  <si>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</si>
  <si>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</si>
  <si>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</si>
  <si>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</si>
  <si>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</si>
  <si>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</si>
  <si>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</si>
  <si>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</si>
  <si>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</si>
  <si>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</si>
  <si>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</si>
  <si>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</si>
  <si>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</si>
  <si>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</si>
  <si>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</si>
  <si>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</si>
  <si>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</si>
  <si>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</si>
  <si>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</si>
  <si>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</si>
  <si>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</si>
  <si>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</si>
  <si>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</si>
  <si>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</si>
  <si>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</si>
  <si>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</si>
  <si>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</si>
  <si>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</si>
  <si>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</si>
  <si>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</si>
  <si>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</si>
  <si>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</si>
  <si>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</si>
  <si>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</si>
  <si>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</si>
  <si>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</si>
  <si>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</si>
  <si>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</si>
  <si>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</si>
  <si>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</si>
  <si>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</si>
  <si>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</si>
  <si>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</si>
  <si>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</si>
  <si>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</si>
  <si>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</si>
  <si>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</si>
  <si>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</si>
  <si>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</si>
  <si>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</si>
  <si>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</si>
  <si>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</si>
  <si>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</si>
  <si>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</si>
  <si>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</si>
  <si>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</si>
  <si>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</si>
  <si>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</si>
  <si>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</si>
  <si>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</si>
  <si>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</si>
  <si>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</si>
  <si>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</si>
  <si>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</si>
  <si>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</si>
  <si>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</si>
  <si>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</si>
  <si>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</si>
  <si>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</si>
  <si>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</si>
  <si>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</si>
  <si>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</si>
  <si>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</si>
  <si>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</si>
  <si>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</si>
  <si>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</si>
  <si>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</si>
  <si>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</si>
  <si>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</si>
  <si>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</si>
  <si>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</si>
  <si>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</si>
  <si>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</si>
  <si>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</si>
  <si>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</si>
  <si>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</si>
  <si>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</si>
  <si>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</si>
  <si>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</si>
  <si>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</si>
  <si>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</si>
  <si>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</si>
  <si>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</si>
  <si>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</si>
  <si>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</si>
  <si>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</si>
  <si>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</si>
  <si>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</si>
  <si>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</si>
  <si>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</si>
  <si>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</si>
  <si>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</si>
  <si>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</si>
  <si>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</si>
  <si>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</si>
  <si>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</si>
  <si>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</si>
  <si>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</si>
  <si>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</si>
  <si>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</si>
  <si>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</si>
  <si>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</si>
  <si>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</si>
  <si>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</si>
  <si>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</si>
  <si>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</si>
  <si>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</si>
  <si>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</si>
  <si>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</si>
  <si>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</si>
  <si>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</si>
  <si>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</si>
  <si>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</si>
  <si>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</si>
  <si>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</si>
  <si>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</si>
  <si>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</si>
  <si>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</si>
  <si>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</si>
  <si>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</si>
  <si>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</si>
  <si>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</si>
  <si>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</si>
  <si>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</si>
  <si>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</si>
  <si>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</si>
  <si>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</si>
  <si>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</si>
  <si>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</si>
  <si>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</si>
  <si>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</si>
  <si>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</si>
  <si>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</si>
  <si>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</si>
  <si>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</si>
  <si>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</si>
  <si>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</si>
  <si>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</si>
  <si>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</si>
  <si>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</si>
  <si>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</si>
  <si>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</si>
  <si>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</si>
  <si>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</si>
  <si>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</si>
  <si>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</si>
  <si>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</si>
  <si>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</si>
  <si>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</si>
  <si>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</si>
  <si>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</si>
  <si>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</si>
  <si>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</si>
  <si>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</si>
  <si>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</si>
  <si>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</si>
  <si>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</si>
  <si>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</si>
  <si>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</si>
  <si>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</si>
  <si>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</si>
  <si>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</si>
  <si>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</si>
  <si>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</si>
  <si>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</si>
  <si>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</si>
  <si>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</si>
  <si>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</si>
  <si>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</si>
  <si>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</si>
  <si>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</si>
  <si>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</si>
  <si>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</si>
  <si>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</si>
  <si>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</si>
  <si>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</si>
  <si>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</si>
  <si>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</si>
  <si>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</si>
  <si>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</si>
  <si>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</si>
  <si>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</si>
  <si>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</si>
  <si>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</si>
  <si>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</si>
  <si>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</si>
  <si>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</si>
  <si>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</si>
  <si>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</si>
  <si>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</si>
  <si>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</si>
  <si>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</si>
  <si>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</si>
  <si>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</si>
  <si>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</si>
  <si>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</si>
  <si>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</si>
  <si>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</si>
  <si>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</si>
  <si>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</si>
  <si>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</si>
  <si>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</si>
  <si>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</si>
  <si>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</si>
  <si>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</si>
  <si>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</si>
  <si>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</si>
  <si>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</si>
  <si>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</si>
  <si>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</si>
  <si>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</si>
  <si>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</si>
  <si>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</si>
  <si>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</si>
  <si>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</si>
  <si>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</si>
  <si>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</si>
  <si>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</si>
  <si>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</si>
  <si>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</si>
  <si>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</si>
  <si>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</si>
  <si>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</si>
  <si>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</si>
  <si>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</si>
  <si>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</si>
  <si>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</si>
  <si>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</si>
  <si>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</si>
  <si>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</si>
  <si>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</si>
  <si>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</si>
  <si>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</si>
  <si>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</si>
  <si>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</si>
  <si>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</si>
  <si>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</si>
  <si>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</si>
  <si>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</si>
  <si>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</si>
  <si>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</si>
  <si>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</si>
  <si>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</si>
  <si>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</si>
  <si>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</si>
  <si>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</si>
  <si>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</si>
  <si>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</si>
  <si>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</si>
  <si>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</si>
  <si>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</si>
  <si>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</si>
  <si>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</si>
  <si>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</si>
  <si>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</si>
  <si>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</si>
  <si>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</si>
  <si>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</si>
  <si>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</si>
  <si>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</si>
  <si>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</si>
  <si>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</si>
  <si>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</si>
  <si>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</si>
  <si>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</si>
  <si>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</si>
  <si>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</si>
  <si>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</si>
  <si>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</si>
  <si>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</si>
  <si>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</si>
  <si>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</si>
  <si>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</si>
  <si>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</si>
  <si>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</si>
  <si>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</si>
  <si>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</si>
  <si>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</si>
  <si>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</si>
  <si>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</si>
  <si>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</si>
  <si>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</si>
  <si>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</si>
  <si>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</si>
  <si>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</si>
  <si>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</si>
  <si>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</si>
  <si>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</si>
  <si>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</si>
  <si>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</si>
  <si>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</si>
  <si>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</si>
  <si>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</si>
  <si>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</si>
  <si>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</si>
  <si>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</si>
  <si>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</si>
  <si>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</si>
  <si>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</si>
  <si>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</si>
  <si>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</si>
  <si>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</si>
  <si>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</si>
  <si>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</si>
  <si>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</si>
  <si>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</si>
  <si>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</si>
  <si>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</si>
  <si>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</si>
  <si>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</si>
  <si>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</si>
  <si>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</si>
  <si>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</si>
  <si>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</si>
  <si>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</si>
  <si>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</si>
  <si>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</si>
  <si>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</si>
  <si>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</si>
  <si>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</si>
  <si>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</si>
  <si>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</si>
  <si>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</si>
  <si>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</si>
  <si>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</si>
  <si>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</si>
  <si>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</si>
  <si>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</si>
  <si>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</si>
  <si>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</si>
  <si>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</si>
  <si>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</si>
  <si>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</si>
  <si>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</si>
  <si>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</si>
  <si>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</si>
  <si>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</si>
  <si>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</si>
  <si>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</si>
  <si>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</si>
  <si>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</si>
  <si>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</si>
  <si>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</si>
  <si>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</si>
  <si>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</si>
  <si>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</si>
  <si>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</si>
  <si>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</si>
  <si>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</si>
  <si>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</si>
  <si>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</si>
  <si>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</si>
  <si>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</si>
  <si>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</si>
  <si>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</si>
  <si>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</si>
  <si>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</si>
  <si>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</si>
  <si>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</si>
  <si>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</si>
  <si>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</si>
  <si>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</si>
  <si>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</si>
  <si>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</si>
  <si>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</si>
  <si>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</si>
  <si>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</si>
  <si>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</si>
  <si>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</si>
  <si>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</si>
  <si>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</si>
  <si>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</si>
  <si>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</si>
  <si>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</si>
  <si>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</si>
  <si>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</si>
  <si>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</si>
  <si>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</si>
  <si>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</si>
  <si>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</si>
  <si>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</si>
  <si>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</si>
  <si>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</si>
  <si>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</si>
  <si>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</si>
  <si>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</si>
  <si>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</si>
  <si>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</si>
  <si>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</si>
  <si>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</si>
  <si>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</si>
  <si>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</si>
  <si>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</si>
  <si>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</si>
  <si>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</si>
  <si>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</si>
  <si>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</si>
  <si>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</si>
  <si>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</si>
  <si>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</si>
  <si>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</si>
  <si>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</si>
  <si>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</si>
  <si>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</si>
  <si>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</si>
  <si>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</si>
  <si>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</si>
  <si>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</si>
  <si>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</si>
  <si>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</si>
  <si>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</si>
  <si>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</si>
  <si>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</si>
  <si>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</si>
  <si>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</si>
  <si>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</si>
  <si>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</si>
  <si>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</si>
  <si>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</si>
  <si>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</si>
  <si>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</si>
  <si>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</si>
  <si>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</si>
  <si>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</si>
  <si>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</si>
  <si>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</si>
  <si>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</si>
  <si>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</si>
  <si>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</si>
  <si>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</si>
  <si>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</si>
  <si>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</si>
  <si>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</si>
  <si>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</si>
  <si>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</si>
  <si>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</si>
  <si>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</si>
  <si>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</si>
  <si>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</si>
  <si>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</si>
  <si>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</si>
  <si>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</si>
  <si>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</si>
  <si>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</si>
  <si>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</si>
  <si>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</si>
  <si>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</si>
  <si>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</si>
  <si>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</si>
  <si>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</si>
  <si>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</si>
  <si>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</si>
  <si>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</si>
  <si>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</si>
  <si>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</si>
  <si>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</si>
  <si>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</si>
  <si>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</si>
  <si>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</si>
  <si>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</si>
  <si>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</si>
  <si>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</si>
  <si>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</si>
  <si>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</si>
  <si>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</si>
  <si>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</si>
  <si>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</si>
  <si>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</si>
  <si>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</si>
  <si>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</si>
  <si>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</si>
  <si>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</si>
  <si>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</si>
  <si>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</si>
  <si>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</si>
  <si>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</si>
  <si>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</si>
  <si>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</si>
  <si>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</si>
  <si>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</si>
  <si>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</si>
  <si>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</si>
  <si>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</si>
  <si>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</si>
  <si>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</si>
  <si>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</si>
  <si>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</si>
  <si>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</si>
  <si>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</si>
  <si>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</si>
  <si>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</si>
  <si>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</si>
  <si>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</si>
  <si>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</si>
  <si>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</si>
  <si>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</si>
  <si>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</si>
  <si>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</si>
  <si>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</si>
  <si>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</si>
  <si>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</si>
  <si>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</si>
  <si>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</si>
  <si>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</si>
  <si>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</si>
  <si>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</si>
  <si>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</si>
  <si>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</si>
  <si>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</si>
  <si>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</si>
  <si>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</si>
  <si>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</si>
  <si>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</si>
  <si>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</si>
  <si>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</si>
  <si>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</si>
  <si>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</si>
  <si>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</si>
  <si>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</si>
  <si>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</si>
  <si>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</si>
  <si>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</si>
  <si>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</si>
  <si>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</si>
  <si>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</si>
  <si>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</si>
  <si>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</si>
  <si>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</si>
  <si>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</si>
  <si>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</si>
  <si>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</si>
  <si>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</si>
  <si>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</si>
  <si>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</si>
  <si>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</si>
  <si>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</si>
  <si>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</si>
  <si>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</si>
  <si>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</si>
  <si>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</si>
  <si>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</si>
  <si>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</si>
  <si>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</si>
  <si>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</si>
  <si>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</si>
  <si>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</si>
  <si>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</si>
  <si>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</si>
  <si>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</si>
  <si>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</si>
  <si>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</si>
  <si>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</si>
  <si>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</si>
  <si>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</si>
  <si>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</si>
  <si>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</si>
  <si>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</si>
  <si>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</si>
  <si>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</si>
  <si>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</si>
  <si>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</si>
  <si>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</si>
  <si>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</si>
  <si>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</si>
  <si>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</si>
  <si>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</si>
  <si>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</si>
  <si>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</si>
  <si>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</si>
  <si>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</si>
  <si>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</si>
  <si>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</si>
  <si>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</si>
  <si>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</si>
  <si>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</si>
  <si>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</si>
  <si>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</si>
  <si>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</si>
  <si>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</si>
  <si>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</si>
  <si>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</si>
  <si>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</si>
  <si>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</si>
  <si>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</si>
  <si>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</si>
  <si>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</si>
  <si>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</si>
  <si>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</si>
  <si>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</si>
  <si>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</si>
  <si>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</si>
  <si>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</si>
  <si>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</si>
  <si>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</si>
  <si>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</si>
  <si>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</si>
  <si>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</si>
  <si>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</si>
  <si>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</si>
  <si>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</si>
  <si>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</si>
  <si>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</si>
  <si>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</si>
  <si>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</si>
  <si>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</si>
  <si>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</si>
  <si>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</si>
  <si>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</si>
  <si>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</si>
  <si>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</si>
  <si>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</si>
  <si>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</si>
  <si>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</si>
  <si>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</si>
  <si>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</si>
  <si>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</si>
  <si>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</si>
  <si>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</si>
  <si>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</si>
  <si>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</si>
  <si>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</si>
  <si>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</si>
  <si>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</si>
  <si>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</si>
  <si>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</si>
  <si>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</si>
  <si>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</si>
  <si>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</si>
  <si>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</si>
  <si>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</si>
  <si>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</si>
  <si>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</si>
  <si>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</si>
  <si>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</si>
  <si>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</si>
  <si>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</si>
  <si>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</si>
  <si>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</si>
  <si>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</si>
  <si>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</si>
  <si>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</si>
  <si>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</si>
  <si>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</si>
  <si>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</si>
  <si>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</si>
  <si>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</si>
  <si>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</si>
  <si>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</si>
  <si>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</si>
  <si>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</si>
  <si>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</si>
  <si>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</si>
  <si>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</si>
  <si>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</si>
  <si>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</si>
  <si>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</si>
  <si>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</si>
  <si>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</si>
  <si>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</si>
  <si>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</si>
  <si>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</si>
  <si>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</si>
  <si>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</si>
  <si>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</si>
  <si>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</si>
  <si>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</si>
  <si>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</si>
  <si>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</si>
  <si>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</si>
  <si>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</si>
  <si>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</si>
  <si>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</si>
  <si>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</si>
  <si>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</si>
  <si>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</si>
  <si>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</si>
  <si>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</si>
  <si>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</si>
  <si>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</si>
  <si>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</si>
  <si>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</si>
  <si>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</si>
  <si>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</si>
  <si>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</si>
  <si>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</si>
  <si>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</si>
  <si>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</si>
  <si>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</si>
  <si>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</si>
  <si>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</si>
  <si>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</si>
  <si>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</si>
  <si>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</si>
  <si>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</si>
  <si>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</si>
  <si>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</si>
  <si>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</si>
  <si>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</si>
  <si>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</si>
  <si>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</si>
  <si>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</si>
  <si>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</si>
  <si>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</si>
  <si>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</si>
  <si>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</si>
  <si>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</si>
  <si>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</si>
  <si>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</si>
  <si>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</si>
  <si>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</si>
  <si>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</si>
  <si>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</si>
  <si>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</si>
  <si>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</si>
  <si>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</si>
  <si>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</si>
  <si>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</si>
  <si>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</si>
  <si>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</si>
  <si>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</si>
  <si>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</si>
  <si>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</si>
  <si>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</si>
  <si>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</si>
  <si>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</si>
  <si>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</si>
  <si>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</si>
  <si>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</si>
  <si>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</si>
  <si>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</si>
  <si>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</si>
  <si>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</si>
  <si>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</si>
  <si>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</si>
  <si>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</si>
  <si>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</si>
  <si>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</si>
  <si>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</si>
  <si>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</si>
  <si>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</si>
  <si>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</si>
  <si>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</si>
  <si>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</si>
  <si>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</si>
  <si>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</si>
  <si>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</si>
  <si>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</si>
  <si>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</si>
  <si>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</si>
  <si>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</si>
  <si>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</si>
  <si>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</si>
  <si>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</si>
  <si>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</si>
  <si>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</si>
  <si>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</si>
  <si>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</si>
  <si>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</si>
  <si>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</si>
  <si>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</si>
  <si>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</si>
  <si>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</si>
  <si>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</si>
  <si>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</si>
  <si>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</si>
  <si>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</si>
  <si>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</si>
  <si>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</si>
  <si>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</si>
  <si>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</si>
  <si>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</si>
  <si>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</si>
  <si>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</si>
  <si>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</si>
  <si>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</si>
  <si>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</si>
  <si>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</si>
  <si>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</si>
  <si>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</si>
  <si>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</si>
  <si>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</si>
  <si>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</si>
  <si>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</si>
  <si>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</si>
  <si>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</si>
  <si>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</si>
  <si>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</si>
  <si>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</si>
  <si>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</si>
  <si>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</si>
  <si>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</si>
  <si>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</si>
  <si>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</si>
  <si>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</si>
  <si>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</si>
  <si>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</si>
  <si>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</si>
  <si>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</si>
  <si>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</si>
  <si>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</si>
  <si>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</si>
  <si>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</si>
  <si>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</si>
  <si>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</si>
  <si>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</si>
  <si>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</si>
  <si>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</si>
  <si>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</si>
  <si>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</si>
  <si>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</si>
  <si>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</si>
  <si>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</si>
  <si>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</si>
  <si>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</si>
  <si>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</si>
  <si>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</si>
  <si>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</si>
  <si>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</si>
  <si>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</si>
  <si>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</si>
  <si>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</si>
  <si>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</si>
  <si>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</si>
  <si>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</si>
  <si>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</si>
  <si>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</si>
  <si>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</si>
  <si>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</si>
  <si>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</si>
  <si>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</si>
  <si>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</si>
  <si>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</si>
  <si>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</si>
  <si>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</si>
  <si>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</si>
  <si>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</si>
  <si>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</si>
  <si>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</si>
  <si>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</si>
  <si>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</si>
  <si>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</si>
  <si>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</si>
  <si>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</si>
  <si>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</si>
  <si>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</si>
  <si>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</si>
  <si>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</si>
  <si>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</si>
  <si>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</si>
  <si>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</si>
  <si>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</si>
  <si>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</si>
  <si>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</si>
  <si>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</si>
  <si>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</si>
  <si>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</si>
  <si>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</si>
  <si>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</si>
  <si>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</si>
  <si>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</si>
  <si>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</si>
  <si>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</si>
  <si>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</si>
  <si>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</si>
  <si>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</si>
  <si>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</si>
  <si>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</si>
  <si>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</si>
  <si>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</si>
  <si>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</si>
  <si>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</si>
  <si>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</si>
  <si>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</si>
  <si>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</si>
  <si>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</si>
  <si>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</si>
  <si>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</si>
  <si>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</si>
  <si>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</si>
  <si>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</si>
  <si>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</si>
  <si>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</si>
  <si>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</si>
  <si>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</si>
  <si>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</si>
  <si>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</si>
  <si>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</si>
  <si>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</si>
  <si>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</si>
  <si>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</si>
  <si>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</si>
  <si>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</si>
  <si>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</si>
  <si>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</si>
  <si>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</si>
  <si>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</si>
  <si>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</si>
  <si>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</si>
  <si>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</si>
  <si>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</si>
  <si>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</si>
  <si>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</si>
  <si>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</si>
  <si>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</si>
  <si>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</si>
  <si>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</si>
  <si>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</si>
  <si>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</si>
  <si>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</si>
  <si>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</si>
  <si>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</si>
  <si>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</si>
  <si>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</si>
  <si>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</si>
  <si>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</si>
  <si>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</si>
  <si>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</si>
  <si>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</si>
  <si>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</si>
  <si>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</si>
  <si>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</si>
  <si>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</si>
  <si>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</si>
  <si>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</si>
  <si>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</si>
  <si>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</si>
  <si>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</si>
  <si>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</si>
  <si>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</si>
  <si>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</si>
  <si>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</si>
  <si>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</si>
  <si>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</si>
  <si>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</si>
  <si>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</si>
  <si>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</si>
  <si>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</si>
  <si>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</si>
  <si>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</si>
  <si>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</si>
  <si>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</si>
  <si>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</si>
  <si>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</si>
  <si>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</si>
  <si>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</si>
  <si>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</si>
  <si>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</si>
  <si>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</si>
  <si>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</si>
  <si>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</si>
  <si>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</si>
  <si>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</si>
  <si>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</si>
  <si>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</si>
  <si>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</si>
  <si>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</si>
  <si>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</si>
  <si>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</si>
  <si>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</si>
  <si>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</si>
  <si>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</si>
  <si>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</si>
  <si>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</si>
  <si>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</si>
  <si>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</si>
  <si>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</si>
  <si>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</si>
  <si>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</si>
  <si>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</si>
  <si>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</si>
  <si>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</si>
  <si>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</si>
  <si>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</si>
  <si>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</si>
  <si>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</si>
  <si>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</si>
  <si>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</si>
  <si>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</si>
  <si>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</si>
  <si>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</si>
  <si>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</si>
  <si>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</si>
  <si>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</si>
  <si>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</si>
  <si>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</si>
  <si>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</si>
  <si>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</si>
  <si>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</si>
  <si>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</si>
  <si>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</si>
  <si>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</si>
  <si>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</si>
  <si>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</si>
  <si>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</si>
  <si>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</si>
  <si>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</si>
  <si>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</si>
  <si>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</si>
  <si>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</si>
  <si>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</si>
  <si>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</si>
  <si>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</si>
  <si>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</si>
  <si>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</si>
  <si>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</si>
  <si>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</si>
  <si>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</si>
  <si>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</si>
  <si>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</si>
  <si>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</si>
  <si>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</si>
  <si>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</si>
  <si>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</si>
  <si>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</si>
  <si>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</si>
  <si>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</si>
  <si>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</si>
  <si>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</si>
  <si>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</si>
  <si>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</si>
  <si>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</si>
  <si>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</si>
  <si>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</si>
  <si>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</si>
  <si>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</si>
  <si>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</si>
  <si>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</si>
  <si>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</si>
  <si>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</si>
  <si>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</si>
  <si>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</si>
  <si>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</si>
  <si>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</si>
  <si>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</si>
  <si>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</si>
  <si>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</si>
  <si>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</si>
  <si>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</si>
  <si>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</si>
  <si>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</si>
  <si>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</si>
  <si>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</si>
  <si>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</si>
  <si>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</si>
  <si>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</si>
  <si>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</si>
  <si>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</si>
  <si>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</si>
  <si>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</si>
  <si>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</si>
  <si>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</si>
  <si>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</si>
  <si>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</si>
  <si>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</si>
  <si>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</si>
  <si>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</si>
  <si>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</si>
  <si>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</si>
  <si>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</si>
  <si>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</si>
  <si>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</si>
  <si>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</si>
  <si>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</si>
  <si>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</si>
  <si>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</si>
  <si>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</si>
  <si>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</si>
  <si>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</si>
  <si>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</si>
  <si>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</si>
  <si>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</si>
  <si>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</si>
  <si>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</si>
  <si>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</si>
  <si>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</si>
  <si>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</si>
  <si>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</si>
  <si>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</si>
  <si>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</si>
  <si>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</si>
  <si>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</si>
  <si>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</si>
  <si>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</si>
  <si>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</si>
  <si>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</si>
  <si>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</si>
  <si>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</si>
  <si>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</si>
  <si>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</si>
  <si>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</si>
  <si>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</si>
  <si>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</si>
  <si>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</si>
  <si>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</si>
  <si>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</si>
  <si>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</si>
  <si>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</si>
  <si>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</si>
  <si>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</si>
  <si>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</si>
  <si>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</si>
  <si>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</si>
  <si>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</si>
  <si>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</si>
  <si>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</si>
  <si>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</si>
  <si>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</si>
  <si>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</si>
  <si>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</si>
  <si>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</si>
  <si>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</si>
  <si>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</si>
  <si>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</si>
  <si>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</si>
  <si>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</si>
  <si>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</si>
  <si>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</si>
  <si>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</si>
  <si>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</si>
  <si>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</si>
  <si>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</si>
  <si>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</si>
  <si>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</si>
  <si>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</si>
  <si>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</si>
  <si>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</si>
  <si>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</si>
  <si>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</si>
  <si>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</si>
  <si>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</si>
  <si>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</si>
  <si>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</si>
  <si>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</si>
  <si>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</si>
  <si>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</si>
  <si>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</si>
  <si>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</si>
  <si>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</si>
  <si>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</si>
  <si>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</si>
  <si>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</si>
  <si>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</si>
  <si>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</si>
  <si>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</si>
  <si>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</si>
  <si>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</si>
  <si>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</si>
  <si>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</si>
  <si>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</si>
  <si>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</si>
  <si>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</si>
  <si>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</si>
  <si>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</si>
  <si>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</si>
  <si>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</si>
  <si>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</si>
  <si>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</si>
  <si>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</si>
  <si>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</si>
  <si>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</si>
  <si>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</si>
  <si>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</si>
  <si>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</si>
  <si>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</si>
  <si>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</si>
  <si>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</si>
  <si>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</si>
  <si>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</si>
  <si>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</si>
  <si>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</si>
  <si>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</si>
  <si>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</si>
  <si>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</si>
  <si>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</si>
  <si>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</si>
  <si>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</si>
  <si>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</si>
  <si>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</si>
  <si>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</si>
  <si>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</si>
  <si>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</si>
  <si>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</si>
  <si>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</si>
  <si>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</si>
  <si>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</si>
  <si>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</si>
  <si>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</si>
  <si>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</si>
  <si>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</si>
  <si>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</si>
  <si>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</si>
  <si>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</si>
  <si>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</si>
  <si>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</si>
  <si>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</si>
  <si>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</si>
  <si>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</si>
  <si>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</si>
  <si>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</si>
  <si>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</si>
  <si>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</si>
  <si>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</si>
  <si>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</si>
  <si>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</si>
  <si>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</si>
  <si>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</si>
  <si>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</si>
  <si>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</si>
  <si>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</si>
  <si>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</si>
  <si>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</si>
  <si>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</si>
  <si>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</si>
  <si>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</si>
  <si>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</si>
  <si>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</si>
  <si>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</si>
  <si>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</si>
  <si>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</si>
  <si>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</si>
  <si>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</si>
  <si>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</si>
  <si>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</si>
  <si>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</si>
  <si>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</si>
  <si>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</si>
  <si>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</si>
  <si>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</si>
  <si>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</si>
  <si>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</si>
  <si>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</si>
  <si>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</si>
  <si>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</si>
  <si>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</si>
  <si>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</si>
  <si>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</si>
  <si>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</si>
  <si>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</si>
  <si>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</si>
  <si>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</si>
  <si>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</si>
  <si>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</si>
  <si>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</si>
  <si>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</si>
  <si>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</si>
  <si>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</si>
  <si>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</si>
  <si>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</si>
  <si>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</si>
  <si>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</si>
  <si>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</si>
  <si>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</si>
  <si>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</si>
  <si>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</si>
  <si>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</si>
  <si>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</si>
  <si>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</si>
  <si>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</si>
  <si>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</si>
  <si>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</si>
  <si>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</si>
  <si>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</si>
  <si>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</si>
  <si>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</si>
  <si>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</si>
  <si>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</si>
  <si>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</si>
  <si>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</si>
  <si>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</si>
  <si>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</si>
  <si>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</si>
  <si>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</si>
  <si>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</si>
  <si>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</si>
  <si>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</si>
  <si>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</si>
  <si>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</si>
  <si>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</si>
  <si>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</si>
  <si>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</si>
  <si>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</si>
  <si>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</si>
  <si>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</si>
  <si>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</si>
  <si>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</si>
  <si>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</si>
  <si>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</si>
  <si>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</si>
  <si>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</si>
  <si>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</si>
  <si>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</si>
  <si>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</si>
  <si>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</si>
  <si>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</si>
  <si>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</si>
  <si>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</si>
  <si>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</si>
  <si>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</si>
  <si>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</si>
  <si>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</si>
  <si>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</si>
  <si>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</si>
  <si>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</si>
  <si>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</si>
  <si>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</si>
  <si>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</si>
  <si>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</si>
  <si>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</si>
  <si>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</si>
  <si>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</si>
  <si>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</si>
  <si>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</si>
  <si>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</si>
  <si>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</si>
  <si>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</si>
  <si>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</si>
  <si>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</si>
  <si>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</si>
  <si>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</si>
  <si>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</si>
  <si>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</si>
  <si>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</si>
  <si>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</si>
  <si>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</si>
  <si>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</si>
  <si>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</si>
  <si>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</si>
  <si>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</si>
  <si>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</si>
  <si>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</si>
  <si>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</si>
  <si>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</si>
  <si>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</si>
  <si>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</si>
  <si>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</si>
  <si>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</si>
  <si>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</si>
  <si>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</si>
  <si>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</si>
  <si>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</si>
  <si>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</si>
  <si>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</si>
  <si>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</si>
  <si>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</si>
  <si>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</si>
  <si>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</si>
  <si>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</si>
  <si>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</si>
  <si>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</si>
  <si>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</si>
  <si>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</si>
  <si>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</si>
  <si>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</si>
  <si>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</si>
  <si>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</si>
  <si>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</si>
  <si>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</si>
  <si>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</si>
  <si>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</si>
  <si>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</si>
  <si>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</si>
  <si>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</si>
  <si>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</si>
  <si>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</si>
  <si>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</si>
  <si>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</si>
  <si>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</si>
  <si>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</si>
  <si>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</si>
  <si>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</si>
  <si>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</si>
  <si>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</si>
  <si>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</si>
  <si>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</si>
  <si>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</si>
  <si>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</si>
  <si>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</si>
  <si>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</si>
  <si>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</si>
  <si>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</si>
  <si>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</si>
  <si>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</si>
  <si>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</si>
  <si>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</si>
  <si>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</si>
  <si>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</si>
  <si>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</si>
  <si>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</si>
  <si>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</si>
  <si>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</si>
  <si>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</si>
  <si>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</si>
  <si>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</si>
  <si>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</si>
  <si>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</si>
  <si>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</si>
  <si>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</si>
  <si>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</si>
  <si>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</si>
  <si>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</si>
  <si>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</si>
  <si>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</si>
  <si>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</si>
  <si>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</si>
  <si>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</si>
  <si>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</si>
  <si>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</si>
  <si>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</si>
  <si>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</si>
  <si>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</si>
  <si>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</si>
  <si>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</si>
  <si>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</si>
  <si>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</si>
  <si>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</si>
  <si>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</si>
  <si>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</si>
  <si>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</si>
  <si>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</si>
  <si>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</si>
  <si>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</si>
  <si>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</si>
  <si>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</si>
  <si>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</si>
  <si>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</si>
  <si>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</si>
  <si>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</si>
  <si>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</si>
  <si>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</si>
  <si>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</si>
  <si>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</si>
  <si>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</si>
  <si>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</si>
  <si>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</si>
  <si>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</si>
  <si>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</si>
  <si>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</si>
  <si>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</si>
  <si>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</si>
  <si>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</si>
  <si>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</si>
  <si>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</si>
  <si>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</si>
  <si>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</si>
  <si>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</si>
  <si>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</si>
  <si>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</si>
  <si>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</si>
  <si>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</si>
  <si>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</si>
  <si>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</si>
  <si>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</si>
  <si>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</si>
  <si>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</si>
  <si>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</si>
  <si>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</si>
  <si>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</si>
  <si>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</si>
  <si>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</si>
  <si>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</si>
  <si>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</si>
  <si>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</si>
  <si>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</si>
  <si>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</si>
  <si>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</si>
  <si>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</si>
  <si>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</si>
  <si>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</si>
  <si>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</si>
  <si>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</si>
  <si>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</si>
  <si>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</si>
  <si>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</si>
  <si>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</si>
  <si>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</si>
  <si>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</si>
  <si>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</si>
  <si>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</si>
  <si>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</si>
  <si>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</si>
  <si>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</si>
  <si>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</si>
  <si>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</si>
  <si>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</si>
  <si>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</si>
  <si>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</si>
  <si>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</si>
  <si>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</si>
  <si>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</si>
  <si>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</si>
  <si>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</si>
  <si>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</si>
  <si>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</si>
  <si>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</si>
  <si>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</si>
  <si>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</si>
  <si>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</si>
  <si>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</si>
  <si>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</si>
  <si>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</si>
  <si>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</si>
  <si>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</si>
  <si>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</si>
  <si>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</si>
  <si>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</si>
  <si>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</si>
  <si>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</si>
  <si>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</si>
  <si>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</si>
  <si>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</si>
  <si>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</si>
  <si>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</si>
  <si>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</si>
  <si>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</si>
  <si>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</si>
  <si>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</si>
  <si>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</si>
  <si>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</si>
  <si>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</si>
  <si>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</si>
  <si>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</si>
  <si>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</si>
  <si>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</si>
  <si>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</si>
  <si>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</si>
  <si>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</si>
  <si>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</si>
  <si>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</si>
  <si>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</si>
  <si>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</si>
  <si>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</si>
  <si>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</si>
  <si>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</si>
  <si>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</si>
  <si>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</si>
  <si>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</si>
  <si>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</si>
  <si>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</si>
  <si>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</si>
  <si>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</si>
  <si>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</si>
  <si>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</si>
  <si>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</si>
  <si>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</si>
  <si>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</si>
  <si>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</si>
  <si>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</si>
  <si>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</si>
  <si>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</si>
  <si>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</si>
  <si>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</si>
  <si>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</si>
  <si>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</si>
  <si>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</si>
  <si>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</si>
  <si>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</si>
  <si>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</si>
  <si>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</si>
  <si>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</si>
  <si>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</si>
  <si>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</si>
  <si>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</si>
  <si>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</si>
  <si>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</si>
  <si>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</si>
  <si>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</si>
  <si>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</si>
  <si>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</si>
  <si>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</si>
  <si>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</si>
  <si>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</si>
  <si>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</si>
  <si>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</si>
  <si>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</si>
  <si>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</si>
  <si>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</si>
  <si>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</si>
  <si>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</si>
  <si>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</si>
  <si>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</si>
  <si>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</si>
  <si>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</si>
  <si>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</si>
  <si>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</si>
  <si>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</si>
  <si>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</si>
  <si>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</si>
  <si>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</si>
  <si>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</si>
  <si>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</si>
  <si>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</si>
  <si>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</si>
  <si>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</si>
  <si>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</si>
  <si>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</si>
  <si>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</si>
  <si>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</si>
  <si>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</si>
  <si>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</si>
  <si>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</si>
  <si>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</si>
  <si>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</si>
  <si>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</si>
  <si>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</si>
  <si>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</si>
  <si>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</si>
  <si>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</si>
  <si>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</si>
  <si>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</si>
  <si>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</si>
  <si>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</si>
  <si>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</si>
  <si>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</si>
  <si>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</si>
  <si>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</si>
  <si>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</si>
  <si>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</si>
  <si>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</si>
  <si>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</si>
  <si>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</si>
  <si>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</si>
  <si>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</si>
  <si>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</si>
  <si>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</si>
  <si>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</si>
  <si>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</si>
  <si>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</si>
  <si>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</si>
  <si>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</si>
  <si>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</si>
  <si>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</si>
  <si>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</si>
  <si>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</si>
  <si>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</si>
  <si>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</si>
  <si>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</si>
  <si>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</si>
  <si>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</si>
  <si>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</si>
  <si>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</si>
  <si>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</si>
  <si>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</si>
  <si>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</si>
  <si>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</si>
  <si>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</si>
  <si>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</si>
  <si>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</si>
  <si>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</si>
  <si>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</si>
  <si>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</si>
  <si>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</si>
  <si>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</si>
  <si>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</si>
  <si>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</si>
  <si>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</si>
  <si>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</si>
  <si>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</si>
  <si>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</si>
  <si>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</si>
  <si>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</si>
  <si>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</si>
  <si>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</si>
  <si>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</si>
  <si>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</si>
  <si>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</si>
  <si>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</si>
  <si>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</si>
  <si>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</si>
  <si>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</si>
  <si>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</si>
  <si>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</si>
  <si>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</si>
  <si>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</si>
  <si>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</si>
  <si>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</si>
  <si>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</si>
  <si>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</si>
  <si>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</si>
  <si>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</si>
  <si>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</si>
  <si>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</si>
  <si>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</si>
  <si>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</si>
  <si>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</si>
  <si>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</si>
  <si>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</si>
  <si>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</si>
  <si>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</si>
  <si>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</si>
  <si>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</si>
  <si>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</si>
  <si>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</si>
  <si>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</si>
  <si>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</si>
  <si>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</si>
  <si>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</si>
  <si>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</si>
  <si>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</si>
  <si>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</si>
  <si>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</si>
  <si>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</si>
  <si>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</si>
  <si>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</si>
  <si>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</si>
  <si>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</si>
  <si>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</si>
  <si>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</si>
  <si>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</si>
  <si>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</si>
  <si>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</si>
  <si>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</si>
  <si>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</si>
  <si>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</si>
  <si>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</si>
  <si>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</si>
  <si>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</si>
  <si>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</si>
  <si>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</si>
  <si>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</si>
  <si>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</si>
  <si>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</si>
  <si>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</si>
  <si>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</si>
  <si>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</si>
  <si>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</si>
  <si>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</si>
  <si>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</si>
  <si>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</si>
  <si>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</si>
  <si>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</si>
  <si>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</si>
  <si>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</si>
  <si>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</si>
  <si>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</si>
  <si>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</si>
  <si>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</si>
  <si>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</si>
  <si>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</si>
  <si>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</si>
  <si>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</si>
  <si>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</si>
  <si>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</si>
  <si>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</si>
  <si>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</si>
  <si>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</si>
  <si>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</si>
  <si>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</si>
  <si>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</si>
  <si>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</si>
  <si>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</si>
  <si>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</si>
  <si>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</si>
  <si>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</si>
  <si>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</si>
  <si>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</si>
  <si>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</si>
  <si>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</si>
  <si>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</si>
  <si>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</si>
  <si>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</si>
  <si>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</si>
  <si>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</si>
  <si>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</si>
  <si>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</si>
  <si>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</si>
  <si>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</si>
  <si>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</si>
  <si>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</si>
  <si>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</si>
  <si>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</si>
  <si>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</si>
  <si>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</si>
  <si>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</si>
  <si>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</si>
  <si>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</si>
  <si>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</si>
  <si>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</si>
  <si>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</si>
  <si>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</si>
  <si>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</si>
  <si>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</si>
  <si>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</si>
  <si>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</si>
  <si>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</si>
  <si>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</si>
  <si>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</si>
  <si>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</si>
  <si>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</si>
  <si>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</si>
  <si>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</si>
  <si>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</si>
  <si>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</si>
  <si>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</si>
  <si>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</si>
  <si>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</si>
  <si>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</si>
  <si>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</si>
  <si>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</si>
  <si>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</si>
  <si>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</si>
  <si>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</si>
  <si>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</si>
  <si>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</si>
  <si>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</si>
  <si>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</si>
  <si>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</si>
  <si>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</si>
  <si>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</si>
  <si>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</si>
  <si>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</si>
  <si>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</si>
  <si>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</si>
  <si>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</si>
  <si>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</si>
  <si>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</si>
  <si>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</si>
  <si>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</si>
  <si>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</si>
  <si>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</si>
  <si>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</si>
  <si>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</si>
  <si>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</si>
  <si>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</si>
  <si>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</si>
  <si>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</si>
  <si>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</si>
  <si>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</si>
  <si>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</si>
  <si>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</si>
  <si>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</si>
  <si>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</si>
  <si>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</si>
  <si>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</si>
  <si>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</si>
  <si>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</si>
  <si>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</si>
  <si>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</si>
  <si>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</si>
  <si>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</si>
  <si>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</si>
  <si>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</si>
  <si>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</si>
  <si>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</si>
  <si>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</si>
  <si>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</si>
  <si>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</si>
  <si>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</si>
  <si>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</si>
  <si>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</si>
  <si>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</si>
  <si>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</si>
  <si>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</si>
  <si>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</si>
  <si>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</si>
  <si>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</si>
  <si>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</si>
  <si>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</si>
  <si>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</si>
  <si>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</si>
  <si>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</si>
  <si>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</si>
  <si>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</si>
  <si>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</si>
  <si>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</si>
  <si>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</si>
  <si>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</si>
  <si>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</si>
  <si>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</si>
  <si>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</si>
  <si>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</si>
  <si>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</si>
  <si>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</si>
  <si>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</si>
  <si>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</si>
  <si>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</si>
  <si>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</si>
  <si>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</si>
  <si>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</si>
  <si>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</si>
  <si>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</si>
  <si>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</si>
  <si>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</si>
  <si>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</si>
  <si>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</si>
  <si>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</si>
  <si>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</si>
  <si>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</si>
  <si>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</si>
  <si>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</si>
  <si>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</si>
  <si>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</si>
  <si>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</si>
  <si>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</si>
  <si>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</si>
  <si>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</si>
  <si>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</si>
  <si>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</si>
  <si>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</si>
  <si>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</si>
  <si>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</si>
  <si>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</si>
  <si>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</si>
  <si>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</si>
  <si>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</si>
  <si>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</si>
  <si>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</si>
  <si>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</si>
  <si>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</si>
  <si>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</si>
  <si>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</si>
  <si>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</si>
  <si>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</si>
  <si>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</si>
  <si>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</si>
  <si>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</si>
  <si>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</si>
  <si>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</si>
  <si>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</si>
  <si>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</si>
  <si>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</si>
  <si>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</si>
  <si>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</si>
  <si>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</si>
  <si>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</si>
  <si>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</si>
  <si>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</si>
  <si>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</si>
  <si>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</si>
  <si>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</si>
  <si>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</si>
  <si>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</si>
  <si>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</si>
  <si>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</si>
  <si>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</si>
  <si>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</si>
  <si>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</si>
  <si>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</si>
  <si>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</si>
  <si>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</si>
  <si>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</si>
  <si>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</si>
  <si>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</si>
  <si>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</si>
  <si>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</si>
  <si>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</si>
  <si>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</si>
  <si>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</si>
  <si>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</si>
  <si>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</si>
  <si>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</si>
  <si>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</si>
  <si>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</si>
  <si>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</si>
  <si>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</si>
  <si>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</si>
  <si>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</si>
  <si>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</si>
  <si>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</si>
  <si>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</si>
  <si>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</si>
  <si>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</si>
  <si>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</si>
  <si>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</si>
  <si>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</si>
  <si>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</si>
  <si>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</si>
  <si>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</si>
  <si>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</si>
  <si>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</si>
  <si>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</si>
  <si>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</si>
  <si>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</si>
  <si>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</si>
  <si>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</si>
  <si>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</si>
  <si>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</si>
  <si>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</si>
  <si>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</si>
  <si>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</si>
  <si>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</si>
  <si>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</si>
  <si>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</si>
  <si>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</si>
  <si>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</si>
  <si>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</si>
  <si>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</si>
  <si>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</si>
  <si>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</si>
  <si>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</si>
  <si>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</si>
  <si>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</si>
  <si>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</si>
  <si>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</si>
  <si>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</si>
  <si>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</si>
  <si>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</si>
  <si>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</si>
  <si>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</si>
  <si>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</si>
  <si>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</si>
  <si>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</si>
  <si>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</si>
  <si>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</si>
  <si>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</si>
  <si>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</si>
  <si>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</si>
  <si>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</si>
  <si>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</si>
  <si>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</si>
  <si>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</si>
  <si>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</si>
  <si>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</si>
  <si>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</si>
  <si>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</si>
  <si>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</si>
  <si>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</si>
  <si>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</si>
  <si>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</si>
  <si>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</si>
  <si>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</si>
  <si>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</si>
  <si>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</si>
  <si>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</si>
  <si>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</si>
  <si>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</si>
  <si>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</si>
  <si>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</si>
  <si>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</si>
  <si>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</si>
  <si>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</si>
  <si>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</si>
  <si>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</si>
  <si>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</si>
  <si>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</si>
  <si>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</si>
  <si>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</si>
  <si>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</si>
  <si>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</si>
  <si>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</si>
  <si>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</si>
  <si>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</si>
  <si>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</si>
  <si>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</si>
  <si>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</si>
  <si>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</si>
  <si>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</si>
  <si>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</si>
  <si>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</si>
  <si>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</si>
  <si>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</si>
  <si>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</si>
  <si>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</si>
  <si>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</si>
  <si>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</si>
  <si>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</si>
  <si>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</si>
  <si>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</si>
  <si>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</si>
  <si>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</si>
  <si>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</si>
  <si>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</si>
  <si>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</si>
  <si>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</si>
  <si>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</si>
  <si>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</si>
  <si>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</si>
  <si>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</si>
  <si>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</si>
  <si>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</si>
  <si>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</si>
  <si>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</si>
  <si>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</si>
  <si>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</si>
  <si>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</si>
  <si>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</si>
  <si>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</si>
  <si>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</si>
  <si>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</si>
  <si>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</si>
  <si>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</si>
  <si>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</si>
  <si>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</si>
  <si>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</si>
  <si>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</si>
  <si>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</si>
  <si>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</si>
  <si>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</si>
  <si>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</si>
  <si>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</si>
  <si>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</si>
  <si>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</si>
  <si>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</si>
  <si>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</si>
  <si>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</si>
  <si>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</si>
  <si>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</si>
  <si>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</si>
  <si>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</si>
  <si>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</si>
  <si>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</si>
  <si>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</si>
  <si>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</si>
  <si>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</si>
  <si>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</si>
  <si>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</si>
  <si>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</si>
  <si>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</si>
  <si>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</si>
  <si>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</si>
  <si>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</si>
  <si>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</si>
  <si>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</si>
  <si>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</si>
  <si>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</si>
  <si>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</si>
  <si>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</si>
  <si>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</si>
  <si>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</si>
  <si>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</si>
  <si>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</si>
  <si>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</si>
  <si>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</si>
  <si>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</si>
  <si>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</si>
  <si>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</si>
  <si>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</si>
  <si>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</si>
  <si>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</si>
  <si>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</si>
  <si>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</si>
  <si>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</si>
  <si>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</si>
  <si>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</si>
  <si>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</si>
  <si>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</si>
  <si>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</si>
  <si>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</si>
  <si>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</si>
  <si>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</si>
  <si>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</si>
  <si>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</si>
  <si>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</si>
  <si>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</si>
  <si>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</si>
  <si>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</si>
  <si>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</si>
  <si>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</si>
  <si>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</si>
  <si>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</si>
  <si>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</si>
  <si>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</si>
  <si>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</si>
  <si>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</si>
  <si>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</si>
  <si>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</si>
  <si>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</si>
  <si>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</si>
  <si>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</si>
  <si>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</si>
  <si>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</si>
  <si>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</si>
  <si>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</si>
  <si>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</si>
  <si>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</si>
  <si>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</si>
  <si>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</si>
  <si>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</si>
  <si>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</si>
  <si>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</si>
  <si>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</si>
  <si>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</si>
  <si>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</si>
  <si>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</si>
  <si>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</si>
  <si>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</si>
  <si>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</si>
  <si>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</si>
  <si>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</si>
  <si>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</si>
  <si>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</si>
  <si>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</si>
  <si>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</si>
  <si>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</si>
  <si>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</si>
  <si>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</si>
  <si>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</si>
  <si>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</si>
  <si>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</si>
  <si>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</si>
  <si>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</si>
  <si>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</si>
  <si>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</si>
  <si>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</si>
  <si>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</si>
  <si>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</si>
  <si>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</si>
  <si>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</si>
  <si>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</si>
  <si>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</si>
  <si>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</si>
  <si>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</si>
  <si>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</si>
  <si>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</si>
  <si>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</si>
  <si>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</si>
  <si>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</si>
  <si>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</si>
  <si>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</si>
  <si>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</si>
  <si>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</si>
  <si>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</si>
  <si>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</si>
  <si>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</si>
  <si>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</si>
  <si>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</si>
  <si>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</si>
  <si>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</si>
  <si>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</si>
  <si>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</si>
  <si>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</si>
  <si>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</si>
  <si>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</si>
  <si>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</si>
  <si>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</si>
  <si>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</si>
  <si>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</si>
  <si>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</si>
  <si>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</si>
  <si>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</si>
  <si>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</si>
  <si>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</si>
  <si>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</si>
  <si>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</si>
  <si>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</si>
  <si>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</si>
  <si>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</si>
  <si>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</si>
  <si>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</si>
  <si>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</si>
  <si>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</si>
  <si>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</si>
  <si>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</si>
  <si>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</si>
  <si>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</si>
  <si>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</si>
  <si>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</si>
  <si>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</si>
  <si>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</si>
  <si>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</si>
  <si>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</si>
  <si>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</si>
  <si>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</si>
  <si>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</si>
  <si>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</si>
  <si>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</si>
  <si>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</si>
  <si>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</si>
  <si>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</si>
  <si>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</si>
  <si>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</si>
  <si>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</si>
  <si>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</si>
  <si>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</si>
  <si>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</si>
  <si>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</si>
  <si>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</si>
  <si>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</si>
  <si>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</si>
  <si>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</si>
  <si>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</si>
  <si>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</si>
  <si>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</si>
  <si>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</si>
  <si>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</si>
  <si>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</si>
  <si>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</si>
  <si>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</si>
  <si>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</si>
  <si>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</si>
  <si>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</si>
  <si>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</si>
  <si>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</si>
  <si>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</si>
  <si>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</si>
  <si>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</si>
  <si>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</si>
  <si>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</si>
  <si>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</si>
  <si>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</si>
  <si>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</si>
  <si>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</si>
  <si>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</si>
  <si>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</si>
  <si>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</si>
  <si>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</si>
  <si>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</si>
  <si>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</si>
  <si>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</si>
  <si>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</si>
  <si>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</si>
  <si>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</si>
  <si>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</si>
  <si>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</si>
  <si>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</si>
  <si>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</si>
  <si>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</si>
  <si>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</si>
  <si>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</si>
  <si>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</si>
  <si>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</si>
  <si>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</si>
  <si>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</si>
  <si>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</si>
  <si>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</si>
  <si>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</si>
  <si>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</si>
  <si>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</si>
  <si>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</si>
  <si>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</si>
  <si>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</si>
  <si>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</si>
  <si>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</si>
  <si>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</si>
  <si>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</si>
  <si>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</si>
  <si>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</si>
  <si>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</si>
  <si>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</si>
  <si>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</si>
  <si>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</si>
  <si>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</si>
  <si>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</si>
  <si>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</si>
  <si>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</si>
  <si>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</si>
  <si>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</si>
  <si>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</si>
  <si>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</si>
  <si>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</si>
  <si>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</si>
  <si>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</si>
  <si>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</si>
  <si>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</si>
  <si>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</si>
  <si>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</si>
  <si>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</si>
  <si>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</si>
  <si>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</si>
  <si>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</si>
  <si>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</si>
  <si>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</si>
  <si>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</si>
  <si>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</si>
  <si>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</si>
  <si>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</si>
  <si>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</si>
  <si>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</si>
  <si>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</si>
  <si>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</si>
  <si>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</si>
  <si>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</si>
  <si>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</si>
  <si>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</si>
  <si>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</si>
  <si>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</si>
  <si>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</si>
  <si>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</si>
  <si>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</si>
  <si>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</si>
  <si>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</si>
  <si>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</si>
  <si>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</si>
  <si>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</si>
  <si>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</si>
  <si>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</si>
  <si>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</si>
  <si>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</si>
  <si>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</si>
  <si>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</si>
  <si>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</si>
  <si>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</si>
  <si>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</si>
  <si>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</si>
  <si>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</si>
  <si>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</si>
  <si>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</si>
  <si>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</si>
  <si>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</si>
  <si>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</si>
  <si>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</si>
  <si>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</si>
  <si>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</si>
  <si>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</si>
  <si>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</si>
  <si>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</si>
  <si>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</si>
  <si>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</si>
  <si>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</si>
  <si>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</si>
  <si>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</si>
  <si>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</si>
  <si>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</si>
  <si>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</si>
  <si>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</si>
  <si>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</si>
  <si>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</si>
  <si>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</si>
  <si>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</si>
  <si>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</si>
  <si>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</si>
  <si>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</si>
  <si>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</si>
  <si>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</si>
  <si>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</si>
  <si>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</si>
  <si>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</si>
  <si>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</si>
  <si>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</si>
  <si>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</si>
  <si>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</si>
  <si>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</si>
  <si>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</si>
  <si>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</si>
  <si>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</si>
  <si>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</si>
  <si>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</si>
  <si>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</si>
  <si>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</si>
  <si>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</si>
  <si>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</si>
  <si>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</si>
  <si>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</si>
  <si>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</si>
  <si>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</si>
  <si>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</si>
  <si>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</si>
  <si>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</si>
  <si>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</si>
  <si>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</si>
  <si>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</si>
  <si>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</si>
  <si>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</si>
  <si>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</si>
  <si>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</si>
  <si>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</si>
  <si>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</si>
  <si>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</si>
  <si>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</si>
  <si>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</si>
  <si>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</si>
  <si>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</si>
  <si>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</si>
  <si>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</si>
  <si>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</si>
  <si>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</si>
  <si>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</si>
  <si>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</si>
  <si>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</si>
  <si>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</si>
  <si>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</si>
  <si>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</si>
  <si>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</si>
  <si>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</si>
  <si>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</si>
  <si>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</si>
  <si>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</si>
  <si>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</si>
  <si>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</si>
  <si>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</si>
  <si>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</si>
  <si>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</si>
  <si>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</si>
  <si>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</si>
  <si>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</si>
  <si>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</si>
  <si>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</si>
  <si>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</si>
  <si>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</si>
  <si>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</si>
  <si>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</si>
  <si>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</si>
  <si>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</si>
  <si>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</si>
  <si>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</si>
  <si>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</si>
  <si>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</si>
  <si>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</si>
  <si>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</si>
  <si>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</si>
  <si>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</si>
  <si>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</si>
  <si>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</si>
  <si>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</si>
  <si>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</si>
  <si>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</si>
  <si>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</si>
  <si>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</si>
  <si>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</si>
  <si>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</si>
  <si>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</si>
  <si>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</si>
  <si>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</si>
  <si>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</si>
  <si>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</si>
  <si>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</si>
  <si>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</si>
  <si>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</si>
  <si>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</si>
  <si>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</si>
  <si>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</si>
  <si>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</si>
  <si>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</si>
  <si>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</si>
  <si>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</si>
  <si>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</si>
  <si>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</si>
  <si>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</si>
  <si>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</si>
  <si>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</si>
  <si>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</si>
  <si>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</si>
  <si>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</si>
  <si>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</si>
  <si>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</si>
  <si>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</si>
  <si>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</si>
  <si>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</si>
  <si>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</si>
  <si>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</si>
  <si>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</si>
  <si>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</si>
  <si>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</si>
  <si>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</si>
  <si>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</si>
  <si>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</si>
  <si>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</si>
  <si>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</si>
  <si>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</si>
  <si>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</si>
  <si>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</si>
  <si>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</si>
  <si>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</si>
  <si>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</si>
  <si>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</si>
  <si>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</si>
  <si>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</si>
  <si>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</si>
  <si>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</si>
  <si>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</si>
  <si>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</si>
  <si>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</si>
  <si>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</si>
  <si>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</si>
  <si>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</si>
  <si>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</si>
  <si>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</si>
  <si>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</si>
  <si>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</si>
  <si>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</si>
  <si>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</si>
  <si>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</si>
  <si>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</si>
  <si>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</si>
  <si>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</si>
  <si>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</si>
  <si>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</si>
  <si>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</si>
  <si>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</si>
  <si>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</si>
  <si>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</si>
  <si>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</si>
  <si>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</si>
  <si>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</si>
  <si>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</si>
  <si>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</si>
  <si>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</si>
  <si>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</si>
  <si>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</si>
  <si>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</si>
  <si>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</si>
  <si>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</si>
  <si>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</si>
  <si>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</si>
  <si>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</si>
  <si>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</si>
  <si>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</si>
  <si>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</si>
  <si>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</si>
  <si>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</si>
  <si>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</si>
  <si>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</si>
  <si>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</si>
  <si>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</si>
  <si>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</si>
  <si>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</si>
  <si>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</si>
  <si>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</si>
  <si>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</si>
  <si>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</si>
  <si>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</si>
  <si>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</si>
  <si>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</si>
  <si>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</si>
  <si>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</si>
  <si>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</si>
  <si>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</si>
  <si>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</si>
  <si>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</si>
  <si>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</si>
  <si>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</si>
  <si>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</si>
  <si>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</si>
  <si>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</si>
  <si>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</si>
  <si>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</si>
  <si>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</si>
  <si>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</si>
  <si>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</si>
  <si>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</si>
  <si>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</si>
  <si>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</si>
  <si>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</si>
  <si>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</si>
  <si>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</si>
  <si>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</si>
  <si>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</si>
  <si>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</si>
  <si>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</si>
  <si>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</si>
  <si>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</si>
  <si>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</si>
  <si>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</si>
  <si>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</si>
  <si>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</si>
  <si>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</si>
  <si>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</si>
  <si>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</si>
  <si>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</si>
  <si>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</si>
  <si>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</si>
  <si>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</si>
  <si>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</si>
  <si>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</si>
  <si>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</si>
  <si>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</si>
  <si>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</si>
  <si>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</si>
  <si>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</si>
  <si>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</si>
  <si>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</si>
  <si>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</si>
  <si>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</si>
  <si>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</si>
  <si>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</si>
  <si>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</si>
  <si>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</si>
  <si>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</si>
  <si>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</si>
  <si>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</si>
  <si>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</si>
  <si>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</si>
  <si>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</si>
  <si>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</si>
  <si>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</si>
  <si>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</si>
  <si>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</si>
  <si>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</si>
  <si>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</si>
  <si>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</si>
  <si>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</si>
  <si>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</si>
  <si>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</si>
  <si>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</si>
  <si>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</si>
  <si>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</si>
  <si>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</si>
  <si>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</si>
  <si>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</si>
  <si>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</si>
  <si>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</si>
  <si>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</si>
  <si>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</si>
  <si>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</si>
  <si>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</si>
  <si>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</si>
  <si>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</si>
  <si>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</si>
  <si>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</si>
  <si>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</si>
  <si>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</si>
  <si>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</si>
  <si>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</si>
  <si>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</si>
  <si>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</si>
  <si>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</si>
  <si>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</si>
  <si>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</si>
  <si>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</si>
  <si>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</si>
  <si>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</si>
  <si>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</si>
  <si>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</si>
  <si>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</si>
  <si>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</si>
  <si>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</si>
  <si>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</si>
  <si>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</si>
  <si>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</si>
  <si>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</si>
  <si>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</si>
  <si>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</si>
  <si>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</si>
  <si>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</si>
  <si>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</si>
  <si>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</si>
  <si>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</si>
  <si>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</si>
  <si>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</si>
  <si>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</si>
  <si>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</si>
  <si>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</si>
  <si>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</si>
  <si>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</si>
  <si>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</si>
  <si>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</si>
  <si>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</si>
  <si>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</si>
  <si>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</si>
  <si>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</si>
  <si>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</si>
  <si>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</si>
  <si>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</si>
  <si>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</si>
  <si>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</si>
  <si>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</si>
  <si>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</si>
  <si>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</si>
  <si>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</si>
  <si>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</si>
  <si>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</si>
  <si>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</si>
  <si>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</si>
  <si>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</si>
  <si>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</si>
  <si>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</si>
  <si>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</si>
  <si>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</si>
  <si>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</si>
  <si>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</si>
  <si>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</si>
  <si>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</si>
  <si>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</si>
  <si>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</si>
  <si>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</si>
  <si>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</si>
  <si>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</si>
  <si>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</si>
  <si>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</si>
  <si>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</si>
  <si>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</si>
  <si>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</si>
  <si>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</si>
  <si>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</si>
  <si>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</si>
  <si>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</si>
  <si>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</si>
  <si>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</si>
  <si>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</si>
  <si>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</si>
  <si>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</si>
  <si>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</si>
  <si>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</si>
  <si>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</si>
  <si>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</si>
  <si>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</si>
  <si>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</si>
  <si>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</si>
  <si>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</si>
  <si>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</si>
  <si>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</si>
  <si>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</si>
  <si>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</si>
  <si>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</si>
  <si>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</si>
  <si>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</si>
  <si>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</si>
  <si>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</si>
  <si>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</si>
  <si>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</si>
  <si>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</si>
  <si>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</si>
  <si>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</si>
  <si>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</si>
  <si>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</si>
  <si>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</si>
  <si>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</si>
  <si>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</si>
  <si>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</si>
  <si>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</si>
  <si>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</si>
  <si>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</si>
  <si>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</si>
  <si>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</si>
  <si>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</si>
  <si>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</si>
  <si>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</si>
  <si>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</si>
  <si>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</si>
  <si>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</si>
  <si>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</si>
  <si>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</si>
  <si>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</si>
  <si>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</si>
  <si>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</si>
  <si>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</si>
  <si>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</si>
  <si>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</si>
  <si>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</si>
  <si>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</si>
  <si>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</si>
  <si>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</si>
  <si>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</si>
  <si>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</si>
  <si>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</si>
  <si>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</si>
  <si>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</si>
  <si>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</si>
  <si>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</si>
  <si>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</si>
  <si>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</si>
  <si>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</si>
  <si>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</si>
  <si>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</si>
  <si>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</si>
  <si>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</si>
  <si>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</si>
  <si>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</si>
  <si>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</si>
  <si>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</si>
  <si>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</si>
  <si>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</si>
  <si>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</si>
  <si>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</si>
  <si>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</si>
  <si>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</si>
  <si>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</si>
  <si>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</si>
  <si>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</si>
  <si>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</si>
  <si>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</si>
  <si>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</si>
  <si>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</si>
  <si>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</si>
  <si>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</si>
  <si>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</si>
  <si>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</si>
  <si>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</si>
  <si>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</si>
  <si>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</si>
  <si>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</si>
  <si>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</si>
  <si>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</si>
  <si>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</si>
  <si>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</si>
  <si>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</si>
  <si>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</si>
  <si>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</si>
  <si>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</si>
  <si>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</si>
  <si>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</si>
  <si>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</si>
  <si>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</si>
  <si>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</si>
  <si>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</si>
  <si>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</si>
  <si>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</si>
  <si>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</si>
  <si>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</si>
  <si>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</si>
  <si>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</si>
  <si>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</si>
  <si>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</si>
  <si>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</si>
  <si>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</si>
  <si>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</si>
  <si>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</si>
  <si>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</si>
  <si>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</si>
  <si>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</si>
  <si>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</si>
  <si>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</si>
  <si>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</si>
  <si>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</si>
  <si>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</si>
  <si>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</si>
  <si>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</si>
  <si>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</si>
  <si>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</si>
  <si>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</si>
  <si>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</si>
  <si>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</si>
  <si>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</si>
  <si>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</si>
  <si>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</si>
  <si>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</si>
  <si>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</si>
  <si>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</si>
  <si>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</si>
  <si>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</si>
  <si>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</si>
  <si>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</si>
  <si>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</si>
  <si>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</si>
  <si>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</si>
  <si>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</si>
  <si>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</si>
  <si>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</si>
  <si>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</si>
  <si>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</si>
  <si>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</si>
  <si>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</si>
  <si>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</si>
  <si>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</si>
  <si>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</si>
  <si>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</si>
  <si>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</si>
  <si>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</si>
  <si>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</si>
  <si>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</si>
  <si>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</si>
  <si>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</si>
  <si>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</si>
  <si>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</si>
  <si>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</si>
  <si>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</si>
  <si>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</si>
  <si>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</si>
  <si>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</si>
  <si>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</si>
  <si>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</si>
  <si>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</si>
  <si>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</si>
  <si>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</si>
  <si>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</si>
  <si>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</si>
  <si>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</si>
  <si>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</si>
  <si>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</si>
  <si>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</si>
  <si>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</si>
  <si>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</si>
  <si>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</si>
  <si>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</si>
  <si>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</si>
  <si>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</si>
  <si>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</si>
  <si>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</si>
  <si>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</si>
  <si>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</si>
  <si>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</si>
  <si>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</si>
  <si>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</si>
  <si>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</si>
  <si>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</si>
  <si>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</si>
  <si>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</si>
  <si>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</si>
  <si>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</si>
  <si>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</si>
  <si>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</si>
  <si>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</si>
  <si>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</si>
  <si>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</si>
  <si>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</si>
  <si>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</si>
  <si>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</si>
  <si>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</si>
  <si>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</si>
  <si>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</si>
  <si>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</si>
  <si>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</si>
  <si>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</si>
  <si>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</si>
  <si>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</si>
  <si>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</si>
  <si>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</si>
  <si>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</si>
  <si>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</si>
  <si>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</si>
  <si>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</si>
  <si>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</si>
  <si>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</si>
  <si>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</si>
  <si>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</si>
  <si>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</si>
  <si>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</si>
  <si>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</si>
  <si>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</si>
  <si>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</si>
  <si>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</si>
  <si>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</si>
  <si>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</si>
  <si>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</si>
  <si>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</si>
  <si>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</si>
  <si>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</si>
  <si>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</si>
  <si>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</si>
  <si>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</si>
  <si>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</si>
  <si>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</si>
  <si>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</si>
  <si>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</si>
  <si>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</si>
  <si>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</si>
  <si>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</si>
  <si>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</si>
  <si>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</si>
  <si>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</si>
  <si>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</si>
  <si>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</si>
  <si>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</si>
  <si>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</si>
  <si>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</si>
  <si>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</si>
  <si>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</si>
  <si>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</si>
  <si>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</si>
  <si>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</si>
  <si>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</si>
  <si>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</si>
  <si>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</si>
  <si>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</si>
  <si>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</si>
  <si>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</si>
  <si>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</si>
  <si>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</si>
  <si>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</si>
  <si>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</si>
  <si>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</si>
  <si>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</si>
  <si>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</si>
  <si>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</si>
  <si>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</si>
  <si>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</si>
  <si>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</si>
  <si>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</si>
  <si>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</si>
  <si>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</si>
  <si>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</si>
  <si>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</si>
  <si>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</si>
  <si>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</si>
  <si>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</si>
  <si>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</si>
  <si>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</si>
  <si>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</si>
  <si>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</si>
  <si>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</si>
  <si>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</si>
  <si>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</si>
  <si>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</si>
  <si>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</si>
  <si>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</si>
  <si>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</si>
  <si>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</si>
  <si>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</si>
  <si>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</si>
  <si>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</si>
  <si>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</si>
  <si>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</si>
  <si>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</si>
  <si>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</si>
  <si>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</si>
  <si>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</si>
  <si>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</si>
  <si>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</si>
  <si>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</si>
  <si>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</si>
  <si>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</si>
  <si>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</si>
  <si>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</si>
  <si>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</si>
  <si>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</si>
  <si>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</si>
  <si>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</si>
  <si>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</si>
  <si>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</si>
  <si>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</si>
  <si>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</si>
  <si>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</si>
  <si>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</si>
  <si>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</si>
  <si>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</si>
  <si>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</si>
  <si>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</si>
  <si>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</si>
  <si>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</si>
  <si>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</si>
  <si>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</si>
  <si>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</si>
  <si>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</si>
  <si>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</si>
  <si>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</si>
  <si>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</si>
  <si>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</si>
  <si>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</si>
  <si>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</si>
  <si>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</si>
  <si>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</si>
  <si>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</si>
  <si>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</si>
  <si>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</si>
  <si>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</si>
  <si>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</si>
  <si>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</si>
  <si>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</si>
  <si>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</si>
  <si>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</si>
  <si>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</si>
  <si>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</si>
  <si>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</si>
  <si>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</si>
  <si>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</si>
  <si>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</si>
  <si>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</si>
  <si>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</si>
  <si>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</si>
  <si>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</si>
  <si>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</si>
  <si>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</si>
  <si>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</si>
  <si>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</si>
  <si>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</si>
  <si>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</si>
  <si>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</si>
  <si>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</si>
  <si>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</si>
  <si>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</si>
  <si>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</si>
  <si>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</si>
  <si>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</si>
  <si>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</si>
  <si>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</si>
  <si>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</si>
  <si>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</si>
  <si>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</si>
  <si>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</si>
  <si>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</si>
  <si>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</si>
  <si>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</si>
  <si>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</si>
  <si>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</si>
  <si>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</si>
  <si>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</si>
  <si>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</si>
  <si>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</si>
  <si>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</si>
  <si>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</si>
  <si>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</si>
  <si>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</si>
  <si>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</si>
  <si>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</si>
  <si>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</si>
  <si>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</si>
  <si>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</si>
  <si>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</si>
  <si>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</si>
  <si>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</si>
  <si>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</si>
  <si>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</si>
  <si>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</si>
  <si>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</si>
  <si>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</si>
  <si>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</si>
  <si>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</si>
  <si>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</si>
  <si>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</si>
  <si>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</si>
  <si>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</si>
  <si>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</si>
  <si>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</si>
  <si>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</si>
  <si>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</si>
  <si>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</si>
  <si>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</si>
  <si>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</si>
  <si>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</si>
  <si>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</si>
  <si>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</si>
  <si>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</si>
  <si>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</si>
  <si>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</si>
  <si>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</si>
  <si>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</si>
  <si>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</si>
  <si>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</si>
  <si>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</si>
  <si>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</si>
  <si>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</si>
  <si>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</si>
  <si>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</si>
  <si>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</si>
  <si>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</si>
  <si>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</si>
  <si>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</si>
  <si>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</si>
  <si>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</si>
  <si>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</si>
  <si>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</si>
  <si>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</si>
  <si>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</si>
  <si>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</si>
  <si>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</si>
  <si>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</si>
  <si>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</si>
  <si>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</si>
  <si>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</si>
  <si>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</si>
  <si>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</si>
  <si>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</si>
  <si>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</si>
  <si>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</si>
  <si>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</si>
  <si>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</si>
  <si>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</si>
  <si>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</si>
  <si>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</si>
  <si>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</si>
  <si>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</si>
  <si>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</si>
  <si>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</si>
  <si>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</si>
  <si>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</si>
  <si>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</si>
  <si>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</si>
  <si>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</si>
  <si>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</si>
  <si>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</si>
  <si>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</si>
  <si>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</si>
  <si>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</si>
  <si>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</si>
  <si>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</si>
  <si>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</si>
  <si>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</si>
  <si>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</si>
  <si>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</si>
  <si>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</si>
  <si>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</si>
  <si>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</si>
  <si>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</si>
  <si>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</si>
  <si>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</si>
  <si>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</si>
  <si>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</si>
  <si>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</si>
  <si>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</si>
  <si>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</si>
  <si>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</si>
  <si>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</si>
  <si>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</si>
  <si>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</si>
  <si>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</si>
  <si>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</si>
  <si>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</si>
  <si>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</si>
  <si>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</si>
  <si>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</si>
  <si>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</si>
  <si>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</si>
  <si>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</si>
  <si>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</si>
  <si>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</si>
  <si>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</si>
  <si>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</si>
  <si>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</si>
  <si>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</si>
  <si>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</si>
  <si>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</si>
  <si>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</si>
  <si>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</si>
  <si>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</si>
  <si>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</si>
  <si>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</si>
  <si>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</si>
  <si>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</si>
  <si>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</si>
  <si>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</si>
  <si>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</si>
  <si>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</si>
  <si>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</si>
  <si>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</si>
  <si>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</si>
  <si>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</si>
  <si>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</si>
  <si>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</si>
  <si>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</si>
  <si>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</si>
  <si>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</si>
  <si>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</si>
  <si>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</si>
  <si>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</si>
  <si>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</si>
  <si>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</si>
  <si>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</si>
  <si>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</si>
  <si>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</si>
  <si>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</si>
  <si>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</si>
  <si>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</si>
  <si>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</si>
  <si>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</si>
  <si>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</si>
  <si>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</si>
  <si>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</si>
  <si>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</si>
  <si>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</si>
  <si>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</si>
  <si>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</si>
  <si>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</si>
  <si>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</si>
  <si>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</si>
  <si>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</si>
  <si>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</si>
  <si>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</si>
  <si>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</si>
  <si>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</si>
  <si>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</si>
  <si>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</si>
  <si>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</si>
  <si>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</si>
  <si>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</si>
  <si>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</si>
  <si>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</si>
  <si>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</si>
  <si>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</si>
  <si>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</si>
  <si>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</si>
  <si>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</si>
  <si>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</si>
  <si>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</si>
  <si>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</si>
  <si>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</si>
  <si>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</si>
  <si>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</si>
  <si>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</si>
  <si>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</si>
  <si>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</si>
  <si>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</si>
  <si>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</si>
  <si>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</si>
  <si>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</si>
  <si>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</si>
  <si>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</si>
  <si>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</si>
  <si>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</si>
  <si>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</si>
  <si>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</si>
  <si>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</si>
  <si>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</si>
  <si>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</si>
  <si>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</si>
  <si>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</si>
  <si>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</si>
  <si>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</si>
  <si>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</si>
  <si>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</si>
  <si>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</si>
  <si>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</si>
  <si>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</si>
  <si>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</si>
  <si>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</si>
  <si>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</si>
  <si>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</si>
  <si>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</si>
  <si>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</si>
  <si>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</si>
  <si>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</si>
  <si>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</si>
  <si>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</si>
  <si>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</si>
  <si>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</si>
  <si>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</si>
  <si>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</si>
  <si>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</si>
  <si>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</si>
  <si>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</si>
  <si>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</si>
  <si>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</si>
  <si>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</si>
  <si>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</si>
  <si>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</si>
  <si>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</si>
  <si>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</si>
  <si>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</si>
  <si>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</si>
  <si>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</si>
  <si>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</si>
  <si>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</si>
  <si>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</si>
  <si>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</si>
  <si>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</si>
  <si>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</si>
  <si>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</si>
  <si>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</si>
  <si>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</si>
  <si>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</si>
  <si>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</si>
  <si>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</si>
  <si>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</si>
  <si>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</si>
  <si>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</si>
  <si>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</si>
  <si>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</si>
  <si>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</si>
  <si>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</si>
  <si>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</si>
  <si>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</si>
  <si>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</si>
  <si>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</si>
  <si>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</si>
  <si>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</si>
  <si>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</si>
  <si>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</si>
  <si>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</si>
  <si>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</si>
  <si>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</si>
  <si>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</si>
  <si>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</si>
  <si>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</si>
  <si>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</si>
  <si>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</si>
  <si>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</si>
  <si>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</si>
  <si>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</si>
  <si>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</si>
  <si>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</si>
  <si>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</si>
  <si>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</si>
  <si>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</si>
  <si>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</si>
  <si>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</si>
  <si>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</si>
  <si>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</si>
  <si>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</si>
  <si>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</si>
  <si>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</si>
  <si>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</si>
  <si>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</si>
  <si>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</si>
  <si>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</si>
  <si>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</si>
  <si>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</si>
  <si>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</si>
  <si>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</si>
  <si>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</si>
  <si>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</si>
  <si>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</si>
  <si>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</si>
  <si>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</si>
  <si>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</si>
  <si>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</si>
  <si>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</si>
  <si>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</si>
  <si>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</si>
  <si>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</si>
  <si>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</si>
  <si>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</si>
  <si>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</si>
  <si>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</si>
  <si>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</si>
  <si>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</si>
  <si>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</si>
  <si>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</si>
  <si>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</si>
  <si>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</si>
  <si>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</si>
  <si>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</si>
  <si>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</si>
  <si>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</si>
  <si>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</si>
  <si>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</si>
  <si>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</si>
  <si>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</si>
  <si>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</si>
  <si>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</si>
  <si>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</si>
  <si>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</si>
  <si>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</si>
  <si>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</si>
  <si>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</si>
  <si>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</si>
  <si>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</si>
  <si>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</si>
  <si>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</si>
  <si>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</si>
  <si>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</si>
  <si>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</si>
  <si>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</si>
  <si>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</si>
  <si>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</si>
  <si>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</si>
  <si>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</si>
  <si>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</si>
  <si>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</si>
  <si>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</si>
  <si>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</si>
  <si>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</si>
  <si>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</si>
  <si>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</si>
  <si>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</si>
  <si>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</si>
  <si>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</si>
  <si>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</si>
  <si>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</si>
  <si>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</si>
  <si>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</si>
  <si>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</si>
  <si>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</si>
  <si>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</si>
  <si>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</si>
  <si>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</si>
  <si>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</si>
  <si>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</si>
  <si>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</si>
  <si>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</si>
  <si>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</si>
  <si>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</si>
  <si>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</si>
  <si>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</si>
  <si>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</si>
  <si>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</si>
  <si>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</si>
  <si>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</si>
  <si>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</si>
  <si>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</si>
  <si>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</si>
  <si>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</si>
  <si>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</si>
  <si>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</si>
  <si>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</si>
  <si>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</si>
  <si>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</si>
  <si>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</si>
  <si>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</si>
  <si>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</si>
  <si>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</si>
  <si>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</si>
  <si>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</si>
  <si>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</si>
  <si>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</si>
  <si>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</si>
  <si>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</si>
  <si>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</si>
  <si>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</si>
  <si>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</si>
  <si>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</si>
  <si>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</si>
  <si>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</si>
  <si>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</si>
  <si>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</si>
  <si>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</si>
  <si>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</si>
  <si>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</si>
  <si>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</si>
  <si>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</si>
  <si>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</si>
  <si>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</si>
  <si>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</si>
  <si>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</si>
  <si>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</si>
  <si>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</si>
  <si>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</si>
  <si>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</si>
  <si>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</si>
  <si>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</si>
  <si>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</si>
  <si>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</si>
  <si>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</si>
  <si>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</si>
  <si>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</si>
  <si>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</si>
  <si>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</si>
  <si>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</si>
  <si>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</si>
  <si>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</si>
  <si>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</si>
  <si>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</si>
  <si>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</si>
  <si>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</si>
  <si>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</si>
  <si>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</si>
  <si>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</si>
  <si>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</si>
  <si>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</si>
  <si>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</si>
  <si>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</si>
  <si>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</si>
  <si>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</si>
  <si>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</si>
  <si>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</si>
  <si>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</si>
  <si>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</si>
  <si>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</si>
  <si>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</si>
  <si>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</si>
  <si>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</si>
  <si>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</si>
  <si>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</si>
  <si>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</si>
  <si>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</si>
  <si>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</si>
  <si>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</si>
  <si>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</si>
  <si>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</si>
  <si>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</si>
  <si>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</si>
  <si>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</si>
  <si>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</si>
  <si>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</si>
  <si>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</si>
  <si>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</si>
  <si>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</si>
  <si>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</si>
  <si>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</si>
  <si>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</si>
  <si>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</si>
  <si>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</si>
  <si>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</si>
  <si>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</si>
  <si>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</si>
  <si>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</si>
  <si>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</si>
  <si>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</si>
  <si>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</si>
  <si>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</si>
  <si>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</si>
  <si>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</si>
  <si>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</si>
  <si>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</si>
  <si>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</si>
  <si>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</si>
  <si>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</si>
  <si>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</si>
  <si>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</si>
  <si>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</si>
  <si>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</si>
  <si>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</si>
  <si>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</si>
  <si>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</si>
  <si>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</si>
  <si>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</si>
  <si>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</si>
  <si>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</si>
  <si>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</si>
  <si>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</si>
  <si>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</si>
  <si>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</si>
  <si>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</si>
  <si>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</si>
  <si>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</si>
  <si>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</si>
  <si>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</si>
  <si>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</si>
  <si>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</si>
  <si>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</si>
  <si>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</si>
  <si>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</si>
  <si>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</si>
  <si>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</si>
  <si>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</si>
  <si>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</si>
  <si>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</si>
  <si>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</si>
  <si>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</si>
  <si>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</si>
  <si>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</si>
  <si>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</si>
  <si>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</si>
  <si>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</si>
  <si>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</si>
  <si>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</si>
  <si>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</si>
  <si>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</si>
  <si>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</si>
  <si>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</si>
  <si>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</si>
  <si>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</si>
  <si>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</si>
  <si>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</si>
  <si>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</si>
  <si>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</si>
  <si>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</si>
  <si>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</si>
  <si>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</si>
  <si>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</si>
  <si>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</si>
  <si>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</si>
  <si>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</si>
  <si>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</si>
  <si>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</si>
  <si>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</si>
  <si>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</si>
  <si>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</si>
  <si>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</si>
  <si>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</si>
  <si>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</si>
  <si>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</si>
  <si>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</si>
  <si>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</si>
  <si>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</si>
  <si>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</si>
  <si>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</si>
  <si>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</si>
  <si>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</si>
  <si>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</si>
  <si>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</si>
  <si>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</si>
  <si>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</si>
  <si>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</si>
  <si>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</si>
  <si>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</si>
  <si>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</si>
  <si>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</si>
  <si>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</si>
  <si>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</si>
  <si>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</si>
  <si>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</si>
  <si>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</si>
  <si>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</si>
  <si>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</si>
  <si>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</si>
  <si>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</si>
  <si>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</si>
  <si>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</si>
  <si>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</si>
  <si>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</si>
  <si>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</si>
  <si>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</si>
  <si>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</si>
  <si>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</si>
  <si>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</si>
  <si>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</si>
  <si>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</si>
  <si>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</si>
  <si>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</si>
  <si>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</si>
  <si>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</si>
  <si>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</si>
  <si>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</si>
  <si>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</si>
  <si>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</si>
  <si>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</si>
  <si>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</si>
  <si>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</si>
  <si>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</si>
  <si>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</si>
  <si>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</si>
  <si>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</si>
  <si>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</si>
  <si>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</si>
  <si>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</si>
  <si>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</si>
  <si>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</si>
  <si>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</si>
  <si>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</si>
  <si>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</si>
  <si>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</si>
  <si>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</si>
  <si>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</si>
  <si>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</si>
  <si>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</si>
  <si>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</si>
  <si>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</si>
  <si>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</si>
  <si>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</si>
  <si>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</si>
  <si>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</si>
  <si>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</si>
  <si>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</si>
  <si>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</si>
  <si>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</si>
  <si>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</si>
  <si>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</si>
  <si>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</si>
  <si>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</si>
  <si>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</si>
  <si>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</si>
  <si>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</si>
  <si>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</si>
  <si>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</si>
  <si>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</si>
  <si>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</si>
  <si>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</si>
  <si>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</si>
  <si>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</si>
  <si>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</si>
  <si>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</si>
  <si>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</si>
  <si>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</si>
  <si>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</si>
  <si>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</si>
  <si>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</si>
  <si>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</si>
  <si>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</si>
  <si>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</si>
  <si>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</si>
  <si>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</si>
  <si>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</si>
  <si>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</si>
  <si>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</si>
  <si>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</si>
  <si>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</si>
  <si>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</si>
  <si>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</si>
  <si>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</si>
  <si>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</si>
  <si>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</si>
  <si>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</si>
  <si>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</si>
  <si>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</si>
  <si>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</si>
  <si>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</si>
  <si>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</si>
  <si>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</si>
  <si>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</si>
  <si>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</si>
  <si>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</si>
  <si>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</si>
  <si>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</si>
  <si>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</si>
  <si>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</si>
  <si>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</si>
  <si>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</si>
  <si>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</si>
  <si>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</si>
  <si>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</si>
  <si>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</si>
  <si>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</si>
  <si>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</si>
  <si>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</si>
  <si>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</si>
  <si>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</si>
  <si>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</si>
  <si>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</si>
  <si>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</si>
  <si>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</si>
  <si>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</si>
  <si>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</si>
  <si>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</si>
  <si>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</si>
  <si>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</si>
  <si>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</si>
  <si>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</si>
  <si>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</si>
  <si>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</si>
  <si>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</si>
  <si>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</si>
  <si>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</si>
  <si>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</si>
  <si>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</si>
  <si>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</si>
  <si>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</si>
  <si>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</si>
  <si>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</si>
  <si>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</si>
  <si>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</si>
  <si>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</si>
  <si>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</si>
  <si>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</si>
  <si>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</si>
  <si>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</si>
  <si>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</si>
  <si>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</si>
  <si>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</si>
  <si>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</si>
  <si>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</si>
  <si>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</si>
  <si>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</si>
  <si>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</si>
  <si>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</si>
  <si>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</si>
  <si>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</si>
  <si>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</si>
  <si>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</si>
  <si>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</si>
  <si>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</si>
  <si>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</si>
  <si>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</si>
  <si>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</si>
  <si>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</si>
  <si>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</si>
  <si>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</si>
  <si>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</si>
  <si>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</si>
  <si>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</si>
  <si>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</si>
  <si>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</si>
  <si>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</si>
  <si>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</si>
  <si>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</si>
  <si>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</si>
  <si>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</si>
  <si>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</si>
  <si>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</si>
  <si>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</si>
  <si>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</si>
  <si>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</si>
  <si>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</si>
  <si>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</si>
  <si>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</si>
  <si>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</si>
  <si>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</si>
  <si>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</si>
  <si>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</si>
  <si>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</si>
  <si>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</si>
  <si>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</si>
  <si>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</si>
  <si>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</si>
  <si>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</si>
  <si>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</si>
  <si>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</si>
  <si>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</si>
  <si>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</si>
  <si>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</si>
  <si>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</si>
  <si>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</si>
  <si>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</si>
  <si>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</si>
  <si>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</si>
  <si>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</si>
  <si>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</si>
  <si>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</si>
  <si>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</si>
  <si>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</si>
  <si>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</si>
  <si>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</si>
  <si>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</si>
  <si>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</si>
  <si>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</si>
  <si>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</si>
  <si>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</si>
  <si>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</si>
  <si>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</si>
  <si>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</si>
  <si>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</si>
  <si>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</si>
  <si>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</si>
  <si>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</si>
  <si>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</si>
  <si>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</si>
  <si>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</si>
  <si>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</si>
  <si>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</si>
  <si>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</si>
  <si>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</si>
  <si>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</si>
  <si>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</si>
  <si>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</si>
  <si>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</si>
  <si>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</si>
  <si>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</si>
  <si>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</si>
  <si>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</si>
  <si>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</si>
  <si>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</si>
  <si>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</si>
  <si>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</si>
  <si>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</si>
  <si>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</si>
  <si>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</si>
  <si>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</si>
  <si>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</si>
  <si>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</si>
  <si>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</si>
  <si>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</si>
  <si>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</si>
  <si>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</si>
  <si>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</si>
  <si>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</si>
  <si>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</si>
  <si>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</si>
  <si>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</si>
  <si>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</si>
  <si>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</si>
  <si>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</si>
  <si>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</si>
  <si>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</si>
  <si>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</si>
  <si>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</si>
  <si>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</si>
  <si>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</si>
  <si>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</si>
  <si>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</si>
  <si>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</si>
  <si>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</si>
  <si>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</si>
  <si>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</si>
  <si>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</si>
  <si>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</si>
  <si>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</si>
  <si>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</si>
  <si>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</si>
  <si>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</si>
  <si>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</si>
  <si>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</si>
  <si>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</si>
  <si>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</si>
  <si>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</si>
  <si>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</si>
  <si>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</si>
  <si>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</si>
  <si>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</si>
  <si>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</si>
  <si>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</si>
  <si>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</si>
  <si>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</si>
  <si>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</si>
  <si>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</si>
  <si>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</si>
  <si>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</si>
  <si>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</si>
  <si>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</si>
  <si>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</si>
  <si>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</si>
  <si>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</si>
  <si>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</si>
  <si>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</si>
  <si>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</si>
  <si>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</si>
  <si>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</si>
  <si>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</si>
  <si>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</si>
  <si>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</si>
  <si>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</si>
  <si>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</si>
  <si>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</si>
  <si>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</si>
  <si>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</si>
  <si>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</si>
  <si>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</si>
  <si>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</si>
  <si>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</si>
  <si>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</si>
  <si>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</si>
  <si>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</si>
  <si>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</si>
  <si>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</si>
  <si>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</si>
  <si>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</si>
  <si>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</si>
  <si>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</si>
  <si>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</si>
  <si>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</si>
  <si>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</si>
  <si>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</si>
  <si>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</si>
  <si>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</si>
  <si>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</si>
  <si>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</si>
  <si>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</si>
  <si>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</si>
  <si>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</si>
  <si>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</si>
  <si>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</si>
  <si>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</si>
  <si>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</si>
  <si>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</si>
  <si>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</si>
  <si>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</si>
  <si>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</si>
  <si>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</si>
  <si>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</si>
  <si>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</si>
  <si>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</si>
  <si>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</si>
  <si>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</si>
  <si>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</si>
  <si>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</si>
  <si>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</si>
  <si>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</si>
  <si>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</si>
  <si>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</si>
  <si>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</si>
  <si>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</si>
  <si>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</si>
  <si>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</si>
  <si>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</si>
  <si>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</si>
  <si>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</si>
  <si>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</si>
  <si>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</si>
  <si>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</si>
  <si>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</si>
  <si>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</si>
  <si>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</si>
  <si>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</si>
  <si>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</si>
  <si>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</si>
  <si>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</si>
  <si>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</si>
  <si>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</si>
  <si>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</si>
  <si>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</si>
  <si>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</si>
  <si>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</si>
  <si>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</si>
  <si>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</si>
  <si>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</si>
  <si>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</si>
  <si>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</si>
  <si>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</si>
  <si>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</si>
  <si>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</si>
  <si>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</si>
  <si>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</si>
  <si>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</si>
  <si>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</si>
  <si>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</si>
  <si>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</si>
  <si>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</si>
  <si>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</si>
  <si>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</si>
  <si>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</si>
  <si>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</si>
  <si>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</si>
  <si>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</si>
  <si>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</si>
  <si>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</si>
  <si>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</si>
  <si>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</si>
  <si>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</si>
  <si>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</si>
  <si>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</si>
  <si>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</si>
  <si>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</si>
  <si>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</si>
  <si>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</si>
  <si>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</si>
  <si>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</si>
  <si>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</si>
  <si>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</si>
  <si>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</si>
  <si>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</si>
  <si>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</si>
  <si>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</si>
  <si>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</si>
  <si>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</si>
  <si>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</si>
  <si>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</si>
  <si>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</si>
  <si>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</si>
  <si>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</si>
  <si>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</si>
  <si>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</si>
  <si>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</si>
  <si>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</si>
  <si>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</si>
  <si>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</si>
  <si>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</si>
  <si>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</si>
  <si>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</si>
  <si>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</si>
  <si>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</si>
  <si>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</si>
  <si>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</si>
  <si>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</si>
  <si>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</si>
  <si>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</si>
  <si>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</si>
  <si>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</si>
  <si>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</si>
  <si>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</si>
  <si>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</si>
  <si>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</si>
  <si>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</si>
  <si>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</si>
  <si>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</si>
  <si>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</si>
  <si>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</si>
  <si>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</si>
  <si>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</si>
  <si>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</si>
  <si>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</si>
  <si>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</si>
  <si>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</si>
  <si>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</si>
  <si>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</si>
  <si>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</si>
  <si>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</si>
  <si>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</si>
  <si>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</si>
  <si>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</si>
  <si>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</si>
  <si>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</si>
  <si>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</si>
  <si>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</si>
  <si>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</si>
  <si>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</si>
  <si>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</si>
  <si>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</si>
  <si>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</si>
  <si>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</si>
  <si>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</si>
  <si>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</si>
  <si>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</si>
  <si>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</si>
  <si>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</si>
  <si>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</si>
  <si>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</si>
  <si>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</si>
  <si>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</si>
  <si>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</si>
  <si>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</si>
  <si>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</si>
  <si>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</si>
  <si>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</si>
  <si>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</si>
  <si>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</si>
  <si>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</si>
  <si>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</si>
  <si>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</si>
  <si>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</si>
  <si>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</si>
  <si>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</si>
  <si>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</si>
  <si>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</si>
  <si>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</si>
  <si>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</si>
  <si>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</si>
  <si>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</si>
  <si>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</si>
  <si>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</si>
  <si>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</si>
  <si>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</si>
  <si>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</si>
  <si>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</si>
  <si>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</si>
  <si>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</si>
  <si>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</si>
  <si>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</si>
  <si>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</si>
  <si>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</si>
  <si>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</si>
  <si>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</si>
  <si>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</si>
  <si>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</si>
  <si>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</si>
  <si>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</si>
  <si>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</si>
  <si>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</si>
  <si>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</si>
  <si>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</si>
  <si>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</si>
  <si>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</si>
  <si>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</si>
  <si>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</si>
  <si>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</si>
  <si>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</si>
  <si>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</si>
  <si>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</si>
  <si>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</si>
  <si>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</si>
  <si>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</si>
  <si>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</si>
  <si>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</si>
  <si>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</si>
  <si>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</si>
  <si>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</si>
  <si>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</si>
  <si>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</si>
  <si>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</si>
  <si>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</si>
  <si>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</si>
  <si>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</si>
  <si>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</si>
  <si>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</si>
  <si>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</si>
  <si>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</si>
  <si>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</si>
  <si>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</si>
  <si>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</si>
  <si>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</si>
  <si>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</si>
  <si>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</si>
  <si>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</si>
  <si>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</si>
  <si>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</si>
  <si>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</si>
  <si>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</si>
  <si>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</si>
  <si>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</si>
  <si>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</si>
  <si>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</si>
  <si>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</si>
  <si>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</si>
  <si>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</si>
  <si>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</si>
  <si>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</si>
  <si>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</si>
  <si>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</si>
  <si>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</si>
  <si>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</si>
  <si>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</si>
  <si>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</si>
  <si>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</si>
  <si>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</si>
  <si>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</si>
  <si>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</si>
  <si>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</si>
  <si>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</si>
  <si>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</si>
  <si>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</si>
  <si>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</si>
  <si>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</si>
  <si>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</si>
  <si>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</si>
  <si>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</si>
  <si>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</si>
  <si>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</si>
  <si>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</si>
  <si>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</si>
  <si>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</si>
  <si>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</si>
  <si>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</si>
  <si>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</si>
  <si>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</si>
  <si>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</si>
  <si>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</si>
  <si>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</si>
  <si>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</si>
  <si>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</si>
  <si>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</si>
  <si>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</si>
  <si>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</si>
  <si>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</si>
  <si>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</si>
  <si>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</si>
  <si>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</si>
  <si>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</si>
  <si>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</si>
  <si>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</si>
  <si>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</si>
  <si>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</si>
  <si>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</si>
  <si>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</si>
  <si>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</si>
  <si>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</si>
  <si>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</si>
  <si>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</si>
  <si>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</si>
  <si>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</si>
  <si>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</si>
  <si>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</si>
  <si>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</si>
  <si>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</si>
  <si>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</si>
  <si>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</si>
  <si>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</si>
  <si>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</si>
  <si>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</si>
  <si>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</si>
  <si>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</si>
  <si>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</si>
  <si>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</si>
  <si>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</si>
  <si>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</si>
  <si>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</si>
  <si>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</si>
  <si>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</si>
  <si>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</si>
  <si>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</si>
  <si>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</si>
  <si>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</si>
  <si>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</si>
  <si>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</si>
  <si>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</si>
  <si>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</si>
  <si>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</si>
  <si>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</si>
  <si>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</si>
  <si>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</si>
  <si>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</si>
  <si>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</si>
  <si>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</si>
  <si>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</si>
  <si>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</si>
  <si>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</si>
  <si>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</si>
  <si>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</si>
  <si>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</si>
  <si>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</si>
  <si>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</si>
  <si>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</si>
  <si>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</si>
  <si>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</si>
  <si>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</si>
  <si>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</si>
  <si>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</si>
  <si>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</si>
  <si>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</si>
  <si>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</si>
  <si>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</si>
  <si>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</si>
  <si>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</si>
  <si>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</si>
  <si>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</si>
  <si>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</si>
  <si>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</si>
  <si>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</si>
  <si>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</si>
  <si>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</si>
  <si>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</si>
  <si>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</si>
  <si>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</si>
  <si>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</si>
  <si>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</si>
  <si>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</si>
  <si>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</si>
  <si>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</si>
  <si>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</si>
  <si>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</si>
  <si>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</si>
  <si>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</si>
  <si>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</si>
  <si>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</si>
  <si>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</si>
  <si>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</si>
  <si>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</si>
  <si>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</si>
  <si>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</si>
  <si>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</si>
  <si>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</si>
  <si>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</si>
  <si>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</si>
  <si>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</si>
  <si>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</si>
  <si>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</si>
  <si>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</si>
  <si>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</si>
  <si>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</si>
  <si>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</si>
  <si>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</si>
  <si>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</si>
  <si>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</si>
  <si>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</si>
  <si>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</si>
  <si>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</si>
  <si>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</si>
  <si>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</si>
  <si>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</si>
  <si>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</si>
  <si>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</si>
  <si>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</si>
  <si>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</si>
  <si>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</si>
  <si>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</si>
  <si>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</si>
  <si>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</si>
  <si>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</si>
  <si>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</si>
  <si>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</si>
  <si>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</si>
  <si>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</si>
  <si>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</si>
  <si>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</si>
  <si>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</si>
  <si>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</si>
  <si>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</si>
  <si>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</si>
  <si>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</si>
  <si>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</si>
  <si>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</si>
  <si>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</si>
  <si>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</si>
  <si>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</si>
  <si>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</si>
  <si>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</si>
  <si>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</si>
  <si>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</si>
  <si>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</si>
  <si>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</si>
  <si>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</si>
  <si>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</si>
  <si>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</si>
  <si>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</si>
  <si>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</si>
  <si>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</si>
  <si>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</si>
  <si>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</si>
  <si>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</si>
  <si>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</si>
  <si>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</si>
  <si>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</si>
  <si>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</si>
  <si>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</si>
  <si>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</si>
  <si>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</si>
  <si>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</si>
  <si>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</si>
  <si>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</si>
  <si>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</si>
  <si>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</si>
  <si>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</si>
  <si>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</si>
  <si>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</si>
  <si>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</si>
  <si>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</si>
  <si>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</si>
  <si>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</si>
  <si>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</si>
  <si>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</si>
  <si>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</si>
  <si>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</si>
  <si>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</si>
  <si>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</si>
  <si>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</si>
  <si>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</si>
  <si>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</si>
  <si>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</si>
  <si>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</si>
  <si>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</si>
  <si>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</si>
  <si>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</si>
  <si>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</si>
  <si>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</si>
  <si>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</si>
  <si>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</si>
  <si>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</si>
  <si>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</si>
  <si>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</si>
  <si>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</si>
  <si>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</si>
  <si>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</si>
  <si>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</si>
  <si>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</si>
  <si>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</si>
  <si>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</si>
  <si>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</si>
  <si>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</si>
  <si>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</si>
  <si>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</si>
  <si>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</si>
  <si>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</si>
  <si>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</si>
  <si>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</si>
  <si>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</si>
  <si>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</si>
  <si>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</si>
  <si>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</si>
  <si>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</si>
  <si>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</si>
  <si>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</si>
  <si>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</si>
  <si>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</si>
  <si>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</si>
  <si>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</si>
  <si>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</si>
  <si>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</si>
  <si>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</si>
  <si>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</si>
  <si>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</si>
  <si>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</si>
  <si>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</si>
  <si>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</si>
  <si>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</si>
  <si>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</si>
  <si>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</si>
  <si>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</si>
  <si>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</si>
  <si>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</si>
  <si>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</si>
  <si>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</si>
  <si>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</si>
  <si>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</si>
  <si>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</si>
  <si>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</si>
  <si>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</si>
  <si>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</si>
  <si>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</si>
  <si>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</si>
  <si>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</si>
  <si>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</si>
  <si>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</si>
  <si>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</si>
  <si>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</si>
  <si>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</si>
  <si>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</si>
  <si>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</si>
  <si>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</si>
  <si>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</si>
  <si>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</si>
  <si>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</si>
  <si>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</si>
  <si>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</si>
  <si>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</si>
  <si>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</si>
  <si>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</si>
  <si>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</si>
  <si>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</si>
  <si>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</si>
  <si>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</si>
  <si>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</si>
  <si>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</si>
  <si>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</si>
  <si>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</si>
  <si>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</si>
  <si>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</si>
  <si>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</si>
  <si>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</si>
  <si>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</si>
  <si>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</si>
  <si>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</si>
  <si>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</si>
  <si>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</si>
  <si>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</si>
  <si>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</si>
  <si>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</si>
  <si>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</si>
  <si>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</si>
  <si>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</si>
  <si>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</si>
  <si>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</si>
  <si>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</si>
  <si>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</si>
  <si>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</si>
  <si>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</si>
  <si>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</si>
  <si>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</si>
  <si>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</si>
  <si>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</si>
  <si>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</si>
  <si>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</si>
  <si>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</si>
  <si>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</si>
  <si>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</si>
  <si>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</si>
  <si>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</si>
  <si>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</si>
  <si>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</si>
  <si>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</si>
  <si>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</si>
  <si>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</si>
  <si>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</si>
  <si>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</si>
  <si>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</si>
  <si>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</si>
  <si>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</si>
  <si>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</si>
  <si>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</si>
  <si>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</si>
  <si>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</si>
  <si>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</si>
  <si>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</si>
  <si>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</si>
  <si>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</si>
  <si>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</si>
  <si>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</si>
  <si>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</si>
  <si>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</si>
  <si>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</si>
  <si>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</si>
  <si>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</si>
  <si>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</si>
  <si>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</si>
  <si>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</si>
  <si>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</si>
  <si>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</si>
  <si>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</si>
  <si>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</si>
  <si>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</si>
  <si>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</si>
  <si>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</si>
  <si>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</si>
  <si>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</si>
  <si>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</si>
  <si>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</si>
  <si>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</si>
  <si>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</si>
  <si>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</si>
  <si>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</si>
  <si>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</si>
  <si>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</si>
  <si>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</si>
  <si>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</si>
  <si>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</si>
  <si>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</si>
  <si>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</si>
  <si>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</si>
  <si>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</si>
  <si>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</si>
  <si>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</si>
  <si>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</si>
  <si>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</si>
  <si>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</si>
  <si>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</si>
  <si>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</si>
  <si>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</si>
  <si>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</si>
  <si>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</si>
  <si>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</si>
  <si>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</si>
  <si>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</si>
  <si>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</si>
  <si>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</si>
  <si>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</si>
  <si>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</si>
  <si>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</si>
  <si>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</si>
  <si>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</si>
  <si>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</si>
  <si>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</si>
  <si>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</si>
  <si>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</si>
  <si>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</si>
  <si>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</si>
  <si>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</si>
  <si>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</si>
  <si>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</si>
  <si>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</si>
  <si>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</si>
  <si>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</si>
  <si>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</si>
  <si>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</si>
  <si>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</si>
  <si>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</si>
  <si>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</si>
  <si>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</si>
  <si>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</si>
  <si>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</si>
  <si>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</si>
  <si>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</si>
  <si>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</si>
  <si>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</si>
  <si>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</si>
  <si>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</si>
  <si>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</si>
  <si>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</si>
  <si>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</si>
  <si>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</si>
  <si>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</si>
  <si>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</si>
  <si>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</si>
  <si>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</si>
  <si>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</si>
  <si>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</si>
  <si>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</si>
  <si>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</si>
  <si>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</si>
  <si>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</si>
  <si>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</si>
  <si>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</si>
  <si>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</si>
  <si>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</si>
  <si>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</si>
  <si>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</si>
  <si>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</si>
  <si>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</si>
  <si>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</si>
  <si>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</si>
  <si>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</si>
  <si>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</si>
  <si>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</si>
  <si>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</si>
  <si>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</si>
  <si>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</si>
  <si>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</si>
  <si>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</si>
  <si>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</si>
  <si>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</si>
  <si>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</si>
  <si>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</si>
  <si>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</si>
  <si>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</si>
  <si>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</si>
  <si>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</si>
  <si>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</si>
  <si>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</si>
  <si>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</si>
  <si>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</si>
  <si>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</si>
  <si>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</si>
  <si>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</si>
  <si>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</si>
  <si>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</si>
  <si>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</si>
  <si>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</si>
  <si>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</si>
  <si>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</si>
  <si>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</si>
  <si>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</si>
  <si>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</si>
  <si>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</si>
  <si>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</si>
  <si>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</si>
  <si>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</si>
  <si>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</si>
  <si>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</si>
  <si>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</si>
  <si>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</si>
  <si>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</si>
  <si>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</si>
  <si>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</si>
  <si>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</si>
  <si>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</si>
  <si>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</si>
  <si>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</si>
  <si>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</si>
  <si>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</si>
  <si>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</si>
  <si>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</si>
  <si>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</si>
  <si>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</si>
  <si>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</si>
  <si>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</si>
  <si>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</si>
  <si>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</si>
  <si>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</si>
  <si>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</si>
  <si>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</si>
  <si>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</si>
  <si>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</si>
  <si>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</si>
  <si>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</si>
  <si>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</si>
  <si>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</si>
  <si>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</si>
  <si>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</si>
  <si>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</si>
  <si>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</si>
  <si>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</si>
  <si>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</si>
  <si>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</si>
  <si>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</si>
  <si>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</si>
  <si>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</si>
  <si>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</si>
  <si>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</si>
  <si>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</si>
  <si>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</si>
  <si>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</si>
  <si>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</si>
  <si>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</si>
  <si>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</si>
  <si>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</si>
  <si>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</si>
  <si>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</si>
  <si>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</si>
  <si>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</si>
  <si>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</si>
  <si>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</si>
  <si>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</si>
  <si>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</si>
  <si>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</si>
  <si>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</si>
  <si>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</si>
  <si>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</si>
  <si>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</si>
  <si>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</si>
  <si>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</si>
  <si>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</si>
  <si>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</si>
  <si>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</si>
  <si>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</si>
  <si>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</si>
  <si>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</si>
  <si>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</si>
  <si>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</si>
  <si>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</si>
  <si>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</si>
  <si>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</si>
  <si>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</si>
  <si>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</si>
  <si>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</si>
  <si>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</si>
  <si>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</si>
  <si>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</si>
  <si>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</si>
  <si>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</si>
  <si>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</si>
  <si>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</si>
  <si>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</si>
  <si>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</si>
  <si>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</si>
  <si>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</si>
  <si>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</si>
  <si>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</si>
  <si>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</si>
  <si>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</si>
  <si>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</si>
  <si>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</si>
  <si>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</si>
  <si>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</si>
  <si>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</si>
  <si>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</si>
  <si>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</si>
  <si>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</si>
  <si>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</si>
  <si>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</si>
  <si>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</si>
  <si>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</si>
  <si>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</si>
  <si>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</si>
  <si>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</si>
  <si>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</si>
  <si>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</si>
  <si>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</si>
  <si>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</si>
  <si>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</si>
  <si>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</si>
  <si>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</si>
  <si>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</si>
  <si>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</si>
  <si>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</si>
  <si>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</si>
  <si>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</si>
  <si>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</si>
  <si>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</si>
  <si>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</si>
  <si>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</si>
  <si>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</si>
  <si>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</si>
  <si>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</si>
  <si>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</si>
  <si>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</si>
  <si>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</si>
  <si>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</si>
  <si>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</si>
  <si>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</si>
  <si>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</si>
  <si>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</si>
  <si>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</si>
  <si>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</si>
  <si>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</si>
  <si>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</si>
  <si>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</si>
  <si>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</si>
  <si>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</si>
  <si>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</si>
  <si>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</si>
  <si>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</si>
  <si>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</si>
  <si>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</si>
  <si>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</si>
  <si>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</si>
  <si>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</si>
  <si>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</si>
  <si>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</si>
  <si>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</si>
  <si>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</si>
  <si>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</si>
  <si>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</si>
  <si>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</si>
  <si>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</si>
  <si>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</si>
  <si>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</si>
  <si>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</si>
  <si>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</si>
  <si>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</si>
  <si>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</si>
  <si>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</si>
  <si>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</si>
  <si>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</si>
  <si>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</si>
  <si>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</si>
  <si>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</si>
  <si>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</si>
  <si>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</si>
  <si>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</si>
  <si>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</si>
  <si>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</si>
  <si>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</si>
  <si>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</si>
  <si>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</si>
  <si>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</si>
  <si>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</si>
  <si>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</si>
  <si>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</si>
  <si>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</si>
  <si>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</si>
  <si>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</si>
  <si>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</si>
  <si>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</si>
  <si>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</si>
  <si>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</si>
  <si>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</si>
  <si>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</si>
  <si>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</si>
  <si>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</si>
  <si>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</si>
  <si>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</si>
  <si>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</si>
  <si>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</si>
  <si>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</si>
  <si>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</si>
  <si>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</si>
  <si>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</si>
  <si>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</si>
  <si>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</si>
  <si>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</si>
  <si>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</si>
  <si>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</si>
  <si>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</si>
  <si>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</si>
  <si>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</si>
  <si>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</si>
  <si>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</si>
  <si>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</si>
  <si>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</si>
  <si>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</si>
  <si>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</si>
  <si>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</si>
  <si>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</si>
  <si>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</si>
  <si>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</si>
  <si>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</si>
  <si>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</si>
  <si>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</si>
  <si>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</si>
  <si>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</si>
  <si>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</si>
  <si>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</si>
  <si>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</si>
  <si>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</si>
  <si>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</si>
  <si>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</si>
  <si>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</si>
  <si>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</si>
  <si>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</si>
  <si>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</si>
  <si>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</si>
  <si>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</si>
  <si>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</si>
  <si>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</si>
  <si>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</si>
  <si>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</si>
  <si>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</si>
  <si>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</si>
  <si>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</si>
  <si>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</si>
  <si>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</si>
  <si>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</si>
  <si>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</si>
  <si>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</si>
  <si>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</si>
  <si>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</si>
  <si>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</si>
  <si>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</si>
  <si>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</si>
  <si>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</si>
  <si>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</si>
  <si>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</si>
  <si>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</si>
  <si>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</si>
  <si>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</si>
  <si>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</si>
  <si>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</si>
  <si>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</si>
  <si>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</si>
  <si>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</si>
  <si>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</si>
  <si>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</si>
  <si>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</si>
  <si>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</si>
  <si>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</si>
  <si>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</si>
  <si>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</si>
  <si>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</si>
  <si>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</si>
  <si>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</si>
  <si>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</si>
  <si>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</si>
  <si>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</si>
  <si>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</si>
  <si>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</si>
  <si>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</si>
  <si>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</si>
  <si>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</si>
  <si>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</si>
  <si>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</si>
  <si>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</si>
  <si>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</si>
  <si>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</si>
  <si>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</si>
  <si>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</si>
  <si>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</si>
  <si>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</si>
  <si>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</si>
  <si>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</si>
  <si>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</si>
  <si>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</si>
  <si>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</si>
  <si>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</si>
  <si>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</si>
  <si>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</si>
  <si>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</si>
  <si>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</si>
  <si>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</si>
  <si>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</si>
  <si>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</si>
  <si>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</si>
  <si>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</si>
  <si>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</si>
  <si>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</si>
  <si>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</si>
  <si>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</si>
  <si>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</si>
  <si>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</si>
  <si>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</si>
  <si>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</si>
  <si>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</si>
  <si>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</si>
  <si>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</si>
  <si>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</si>
  <si>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</si>
  <si>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</si>
  <si>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</si>
  <si>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</si>
  <si>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</si>
  <si>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</si>
  <si>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</si>
  <si>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</si>
  <si>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</si>
  <si>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</si>
  <si>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</si>
  <si>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</si>
  <si>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</si>
  <si>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</si>
  <si>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</si>
  <si>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</si>
  <si>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</si>
  <si>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</si>
  <si>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</si>
  <si>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</si>
  <si>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</si>
  <si>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</si>
  <si>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</si>
  <si>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</si>
  <si>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</si>
  <si>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</si>
  <si>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</si>
  <si>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</si>
  <si>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</si>
  <si>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</si>
  <si>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</si>
  <si>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</si>
  <si>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</si>
  <si>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</si>
  <si>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</si>
  <si>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</si>
  <si>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</si>
  <si>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</si>
  <si>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</si>
  <si>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</si>
  <si>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</si>
  <si>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</si>
  <si>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</si>
  <si>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</si>
  <si>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</si>
  <si>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</si>
  <si>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</si>
  <si>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</si>
  <si>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</si>
  <si>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</si>
  <si>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</si>
  <si>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</si>
  <si>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</si>
  <si>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</si>
  <si>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</si>
  <si>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</si>
  <si>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</si>
  <si>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</si>
  <si>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</si>
  <si>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</si>
  <si>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</si>
  <si>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</si>
  <si>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</si>
  <si>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</si>
  <si>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</si>
  <si>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</si>
  <si>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</si>
  <si>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</si>
  <si>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</si>
  <si>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</si>
  <si>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</si>
  <si>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</si>
  <si>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</si>
  <si>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</si>
  <si>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</si>
  <si>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</si>
  <si>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</si>
  <si>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</si>
  <si>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</si>
  <si>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</si>
  <si>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</si>
  <si>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</si>
  <si>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</si>
  <si>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</si>
  <si>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</si>
  <si>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</si>
  <si>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</si>
  <si>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</si>
  <si>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</si>
  <si>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</si>
  <si>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</si>
  <si>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</si>
  <si>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</si>
  <si>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</si>
  <si>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</si>
  <si>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</si>
  <si>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</si>
  <si>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</si>
  <si>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</si>
  <si>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</si>
  <si>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</si>
  <si>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</si>
  <si>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</si>
  <si>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</si>
  <si>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</si>
  <si>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</si>
  <si>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</si>
  <si>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</si>
  <si>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</si>
  <si>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</si>
  <si>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</si>
  <si>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</si>
  <si>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</si>
  <si>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</si>
  <si>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</si>
  <si>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</si>
  <si>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</si>
  <si>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</si>
  <si>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</si>
  <si>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</si>
  <si>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</si>
  <si>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</si>
  <si>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</si>
  <si>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</si>
  <si>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</si>
  <si>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</si>
  <si>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</si>
  <si>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</si>
  <si>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</si>
  <si>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</si>
  <si>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</si>
  <si>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</si>
  <si>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</si>
  <si>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</si>
  <si>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</si>
  <si>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</si>
  <si>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</si>
  <si>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</si>
  <si>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</si>
  <si>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</si>
  <si>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</si>
  <si>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</si>
  <si>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</si>
  <si>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</si>
  <si>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</si>
  <si>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</si>
  <si>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</si>
  <si>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</si>
  <si>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</si>
  <si>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</si>
  <si>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</si>
  <si>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</si>
  <si>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</si>
  <si>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</si>
  <si>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</si>
  <si>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</si>
  <si>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</si>
  <si>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</si>
  <si>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</si>
  <si>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</si>
  <si>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</si>
  <si>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</si>
  <si>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</si>
  <si>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</si>
  <si>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</si>
  <si>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</si>
  <si>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</si>
  <si>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</si>
  <si>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</si>
  <si>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</si>
  <si>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</si>
  <si>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</si>
  <si>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</si>
  <si>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</si>
  <si>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</si>
  <si>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</si>
  <si>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</si>
  <si>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</si>
  <si>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</si>
  <si>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</si>
  <si>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</si>
  <si>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</si>
  <si>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</si>
  <si>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</si>
  <si>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</si>
  <si>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</si>
  <si>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</si>
  <si>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</si>
  <si>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</si>
  <si>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</si>
  <si>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</si>
  <si>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</si>
  <si>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</si>
  <si>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</si>
  <si>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</si>
  <si>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</si>
  <si>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</si>
  <si>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</si>
  <si>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</si>
  <si>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</si>
  <si>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</si>
  <si>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</si>
  <si>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</si>
  <si>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</si>
  <si>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</si>
  <si>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</si>
  <si>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</si>
  <si>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</si>
  <si>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</si>
  <si>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</si>
  <si>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</si>
  <si>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</si>
  <si>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</si>
  <si>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</si>
  <si>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</si>
  <si>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</si>
  <si>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</si>
  <si>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</si>
  <si>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</si>
  <si>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</si>
  <si>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</si>
  <si>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</si>
  <si>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</si>
  <si>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</si>
  <si>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</si>
  <si>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</si>
  <si>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</si>
  <si>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</si>
  <si>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</si>
  <si>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</si>
  <si>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</si>
  <si>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</si>
  <si>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</si>
  <si>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</si>
  <si>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</si>
  <si>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</si>
  <si>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</si>
  <si>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</si>
  <si>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</si>
  <si>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</si>
  <si>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</si>
  <si>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</si>
  <si>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</si>
  <si>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</si>
  <si>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</si>
  <si>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</si>
  <si>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</si>
  <si>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</si>
  <si>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</si>
  <si>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</si>
  <si>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</si>
  <si>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</si>
  <si>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</si>
  <si>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</si>
  <si>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</si>
  <si>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</si>
  <si>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</si>
  <si>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</si>
  <si>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</si>
  <si>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</si>
  <si>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</si>
  <si>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</si>
  <si>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</si>
  <si>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</si>
  <si>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</si>
  <si>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</si>
  <si>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</si>
  <si>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</si>
  <si>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</si>
  <si>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</si>
  <si>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</si>
  <si>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</si>
  <si>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</si>
  <si>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</si>
  <si>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</si>
  <si>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</si>
  <si>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</si>
  <si>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</si>
  <si>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</si>
  <si>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</si>
  <si>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</si>
  <si>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</si>
  <si>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</si>
  <si>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</si>
  <si>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</si>
  <si>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</si>
  <si>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</si>
  <si>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</si>
  <si>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</si>
  <si>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</si>
  <si>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</si>
  <si>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</si>
  <si>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</si>
  <si>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</si>
  <si>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</si>
  <si>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</si>
  <si>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</si>
  <si>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</si>
  <si>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</si>
  <si>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</si>
  <si>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</si>
  <si>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</si>
  <si>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</si>
  <si>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</si>
  <si>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</si>
  <si>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</si>
  <si>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</si>
  <si>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</si>
  <si>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</si>
  <si>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</si>
  <si>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</si>
  <si>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</si>
  <si>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</si>
  <si>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</si>
  <si>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</si>
  <si>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</si>
  <si>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</si>
  <si>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</si>
  <si>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</si>
  <si>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</si>
  <si>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</si>
  <si>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</si>
  <si>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</si>
  <si>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</si>
  <si>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</si>
  <si>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</si>
  <si>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</si>
  <si>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</si>
  <si>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</si>
  <si>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</si>
  <si>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</si>
  <si>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</si>
  <si>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</si>
  <si>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</si>
  <si>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</si>
  <si>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</si>
  <si>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</si>
  <si>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</si>
  <si>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</si>
  <si>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</si>
  <si>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</si>
  <si>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</si>
  <si>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</si>
  <si>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</si>
  <si>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</si>
  <si>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</si>
  <si>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</si>
  <si>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</si>
  <si>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</si>
  <si>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</si>
  <si>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</si>
  <si>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</si>
  <si>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</si>
  <si>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</si>
  <si>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</si>
  <si>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</si>
  <si>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</si>
  <si>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</si>
  <si>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</si>
  <si>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</si>
  <si>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</si>
  <si>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</si>
  <si>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</si>
  <si>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</si>
  <si>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</si>
  <si>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</si>
  <si>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</si>
  <si>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</si>
  <si>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</si>
  <si>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</si>
  <si>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</si>
  <si>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</si>
  <si>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</si>
  <si>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</si>
  <si>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</si>
  <si>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</si>
  <si>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</si>
  <si>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</si>
  <si>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</si>
  <si>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</si>
  <si>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</si>
  <si>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</si>
  <si>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</si>
  <si>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</si>
  <si>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</si>
  <si>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</si>
  <si>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</si>
  <si>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</si>
  <si>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</si>
  <si>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</si>
  <si>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</si>
  <si>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</si>
  <si>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</si>
  <si>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</si>
  <si>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</si>
  <si>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</si>
  <si>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</si>
  <si>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</si>
  <si>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</si>
  <si>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</si>
  <si>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</si>
  <si>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</si>
  <si>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</si>
  <si>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</si>
  <si>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</si>
  <si>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</si>
  <si>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</si>
  <si>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</si>
  <si>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</si>
  <si>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</si>
  <si>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</si>
  <si>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</si>
  <si>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</si>
  <si>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</si>
  <si>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</si>
  <si>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</si>
  <si>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</si>
  <si>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</si>
  <si>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</si>
  <si>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</si>
  <si>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</si>
  <si>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</si>
  <si>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</si>
  <si>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</si>
  <si>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</si>
  <si>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</si>
  <si>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</si>
  <si>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</si>
  <si>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</si>
  <si>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</si>
  <si>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</si>
  <si>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</si>
  <si>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</si>
  <si>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</si>
  <si>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</si>
  <si>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</si>
  <si>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</si>
  <si>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</si>
  <si>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</si>
  <si>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</si>
  <si>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</si>
  <si>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</si>
  <si>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</si>
  <si>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</si>
  <si>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</si>
  <si>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</si>
  <si>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</si>
  <si>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</si>
  <si>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</si>
  <si>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</si>
  <si>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</si>
  <si>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</si>
  <si>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</si>
  <si>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</si>
  <si>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</si>
  <si>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</si>
  <si>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</si>
  <si>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</si>
  <si>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</si>
  <si>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</si>
  <si>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</si>
  <si>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</si>
  <si>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</si>
  <si>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</si>
  <si>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</si>
  <si>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</si>
  <si>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</si>
  <si>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</si>
  <si>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</si>
  <si>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</si>
  <si>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</si>
  <si>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</si>
  <si>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</si>
  <si>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</si>
  <si>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</si>
  <si>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</si>
  <si>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</si>
  <si>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</si>
  <si>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</si>
  <si>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</si>
  <si>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</si>
  <si>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</si>
  <si>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</si>
  <si>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</si>
  <si>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</si>
  <si>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</si>
  <si>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</si>
  <si>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</si>
  <si>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</si>
  <si>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</si>
  <si>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</si>
  <si>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</si>
  <si>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</si>
  <si>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</si>
  <si>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</si>
  <si>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</si>
  <si>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</si>
  <si>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</si>
  <si>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</si>
  <si>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</si>
  <si>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</si>
  <si>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</si>
  <si>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</si>
  <si>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</si>
  <si>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</si>
  <si>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</si>
  <si>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</si>
  <si>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</si>
  <si>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</si>
  <si>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</si>
  <si>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</si>
  <si>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</si>
  <si>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</si>
  <si>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</si>
  <si>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</si>
  <si>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</si>
  <si>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</si>
  <si>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</si>
  <si>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</si>
  <si>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</si>
  <si>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</si>
  <si>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</si>
  <si>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</si>
  <si>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</si>
  <si>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</si>
  <si>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</si>
  <si>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</si>
  <si>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</si>
  <si>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</si>
  <si>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</si>
  <si>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</si>
  <si>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</si>
  <si>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</si>
  <si>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</si>
  <si>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</si>
  <si>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</si>
  <si>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</si>
  <si>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</si>
  <si>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</si>
  <si>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</si>
  <si>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</si>
  <si>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</si>
  <si>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</si>
  <si>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</si>
  <si>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</si>
  <si>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</si>
  <si>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</si>
  <si>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</si>
  <si>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</si>
  <si>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</si>
  <si>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</si>
  <si>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</si>
  <si>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</si>
  <si>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</si>
  <si>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</si>
  <si>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</si>
  <si>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</si>
  <si>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</si>
  <si>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</si>
  <si>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</si>
  <si>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</si>
  <si>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</si>
  <si>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</si>
  <si>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</si>
  <si>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</si>
  <si>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</si>
  <si>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</si>
  <si>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</si>
  <si>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</si>
  <si>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</si>
  <si>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</si>
  <si>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</si>
  <si>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</si>
  <si>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</si>
  <si>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</si>
  <si>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</si>
  <si>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</si>
  <si>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</si>
  <si>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</si>
  <si>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</si>
  <si>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</si>
  <si>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</si>
  <si>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</si>
  <si>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</si>
  <si>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</si>
  <si>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</si>
  <si>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</si>
  <si>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</si>
  <si>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</si>
  <si>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</si>
  <si>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</si>
  <si>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</si>
  <si>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</si>
  <si>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</si>
  <si>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</si>
  <si>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</si>
  <si>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</si>
  <si>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</si>
  <si>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</si>
  <si>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</si>
  <si>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</si>
  <si>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</si>
  <si>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</si>
  <si>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</si>
  <si>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</si>
  <si>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</si>
  <si>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</si>
  <si>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</si>
  <si>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</si>
  <si>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</si>
  <si>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</si>
  <si>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</si>
  <si>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</si>
  <si>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</si>
  <si>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</si>
  <si>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</si>
  <si>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</si>
  <si>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</si>
  <si>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</si>
  <si>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</si>
  <si>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</si>
  <si>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</si>
  <si>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</si>
  <si>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</si>
  <si>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</si>
  <si>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</si>
  <si>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</si>
  <si>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</si>
  <si>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</si>
  <si>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</si>
  <si>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</si>
  <si>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</si>
  <si>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</si>
  <si>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</si>
  <si>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</si>
  <si>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</si>
  <si>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</si>
  <si>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</si>
  <si>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</si>
  <si>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</si>
  <si>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</si>
  <si>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</si>
  <si>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</si>
  <si>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</si>
  <si>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</si>
  <si>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</si>
  <si>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</si>
  <si>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</si>
  <si>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</si>
  <si>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</si>
  <si>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</si>
  <si>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</si>
  <si>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</si>
  <si>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</si>
  <si>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</si>
  <si>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</si>
  <si>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</si>
  <si>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</si>
  <si>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</si>
  <si>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</si>
  <si>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</si>
  <si>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</si>
  <si>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</si>
  <si>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</si>
  <si>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</si>
  <si>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</si>
  <si>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</si>
  <si>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</si>
  <si>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</si>
  <si>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</si>
  <si>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</si>
  <si>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</si>
  <si>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</si>
  <si>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</si>
  <si>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</si>
  <si>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</si>
  <si>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</si>
  <si>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</si>
  <si>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</si>
  <si>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</si>
  <si>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</si>
  <si>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</si>
  <si>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</si>
  <si>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</si>
  <si>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</si>
  <si>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</si>
  <si>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</si>
  <si>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</si>
  <si>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</si>
  <si>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</si>
  <si>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</si>
  <si>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</si>
  <si>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</si>
  <si>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</si>
  <si>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</si>
  <si>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</si>
  <si>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</si>
  <si>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</si>
  <si>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</si>
  <si>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</si>
  <si>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</si>
  <si>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</si>
  <si>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</si>
  <si>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</si>
  <si>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</si>
  <si>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</si>
  <si>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</si>
  <si>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</si>
  <si>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</si>
  <si>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</si>
  <si>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</si>
  <si>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</si>
  <si>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</si>
  <si>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</si>
  <si>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</si>
  <si>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</si>
  <si>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</si>
  <si>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</si>
  <si>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</si>
  <si>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</si>
  <si>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</si>
  <si>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</si>
  <si>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</si>
  <si>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</si>
  <si>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</si>
  <si>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</si>
  <si>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</si>
  <si>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</si>
  <si>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</si>
  <si>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</si>
  <si>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</si>
  <si>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</si>
  <si>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</si>
  <si>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</si>
  <si>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</si>
  <si>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</si>
  <si>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</si>
  <si>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</si>
  <si>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</si>
  <si>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</si>
  <si>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</si>
  <si>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</si>
  <si>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</si>
  <si>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</si>
  <si>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</si>
  <si>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</si>
  <si>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</si>
  <si>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</si>
  <si>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</si>
  <si>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</si>
  <si>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</si>
  <si>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</si>
  <si>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</si>
  <si>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</si>
  <si>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</si>
  <si>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</si>
  <si>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</si>
  <si>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</si>
  <si>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</si>
  <si>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</si>
  <si>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</si>
  <si>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</si>
  <si>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</si>
  <si>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</si>
  <si>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</si>
  <si>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</si>
  <si>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</si>
  <si>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</si>
  <si>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</si>
  <si>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</si>
  <si>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</si>
  <si>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</si>
  <si>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</si>
  <si>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</si>
  <si>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</si>
  <si>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</si>
  <si>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</si>
  <si>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</si>
  <si>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</si>
  <si>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</si>
  <si>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</si>
  <si>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</si>
  <si>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</si>
  <si>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</si>
  <si>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</si>
  <si>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</si>
  <si>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</si>
  <si>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</si>
  <si>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</si>
  <si>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</si>
  <si>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</si>
  <si>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</si>
  <si>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</si>
  <si>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</si>
  <si>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</si>
  <si>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</si>
  <si>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</si>
  <si>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</si>
  <si>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</si>
  <si>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</si>
  <si>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</si>
  <si>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</si>
  <si>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</si>
  <si>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</si>
  <si>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</si>
  <si>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</si>
  <si>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</si>
  <si>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</si>
  <si>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</si>
  <si>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</si>
  <si>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</si>
  <si>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</si>
  <si>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</si>
  <si>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</si>
  <si>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</si>
  <si>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</si>
  <si>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</si>
  <si>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</si>
  <si>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</si>
  <si>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</si>
  <si>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</si>
  <si>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</si>
  <si>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</si>
  <si>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</si>
  <si>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</si>
  <si>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</si>
  <si>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</si>
  <si>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</si>
  <si>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</si>
  <si>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</si>
  <si>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</si>
  <si>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</si>
  <si>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</si>
  <si>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</si>
  <si>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</si>
  <si>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</si>
  <si>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</si>
  <si>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</si>
  <si>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</si>
  <si>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</si>
  <si>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</si>
  <si>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</si>
  <si>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</si>
  <si>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</si>
  <si>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</si>
  <si>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</si>
  <si>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</si>
  <si>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</si>
  <si>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</si>
  <si>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</si>
  <si>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</si>
  <si>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</si>
  <si>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</si>
  <si>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</si>
  <si>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</si>
  <si>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</si>
  <si>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</si>
  <si>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</si>
  <si>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</si>
  <si>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</si>
  <si>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</si>
  <si>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</si>
  <si>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</si>
  <si>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</si>
  <si>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</si>
  <si>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</si>
  <si>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</si>
  <si>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</si>
  <si>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</si>
  <si>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</si>
  <si>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</si>
  <si>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</si>
  <si>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</si>
  <si>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</si>
  <si>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</si>
  <si>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</si>
  <si>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</si>
  <si>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</si>
  <si>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</si>
  <si>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</si>
  <si>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</si>
  <si>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</si>
  <si>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</si>
  <si>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</si>
  <si>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</si>
  <si>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</si>
  <si>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</si>
  <si>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</si>
  <si>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</si>
  <si>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</si>
  <si>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</si>
  <si>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</si>
  <si>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</si>
  <si>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</si>
  <si>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</si>
  <si>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</si>
  <si>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</si>
  <si>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</si>
  <si>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</si>
  <si>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</si>
  <si>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</si>
  <si>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</si>
  <si>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</si>
  <si>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</si>
  <si>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</si>
  <si>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</si>
  <si>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</si>
  <si>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</si>
  <si>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</si>
  <si>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</si>
  <si>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</si>
  <si>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</si>
  <si>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</si>
  <si>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</si>
  <si>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</si>
  <si>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</si>
  <si>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</si>
  <si>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</si>
  <si>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</si>
  <si>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</si>
  <si>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</si>
  <si>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</si>
  <si>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</si>
  <si>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</si>
  <si>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</si>
  <si>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</si>
  <si>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</si>
  <si>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</si>
  <si>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</si>
  <si>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</si>
  <si>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</si>
  <si>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</si>
  <si>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</si>
  <si>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</si>
  <si>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</si>
  <si>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</si>
  <si>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</si>
  <si>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</si>
  <si>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</si>
  <si>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</si>
  <si>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</si>
  <si>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</si>
  <si>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</si>
  <si>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</si>
  <si>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</si>
  <si>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</si>
  <si>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</si>
  <si>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</si>
  <si>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</si>
  <si>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</si>
  <si>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</si>
  <si>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</si>
  <si>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</si>
  <si>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</si>
  <si>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</si>
  <si>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</si>
  <si>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</si>
  <si>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</si>
  <si>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</si>
  <si>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</si>
  <si>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</si>
  <si>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</si>
  <si>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</si>
  <si>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</si>
  <si>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</si>
  <si>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</si>
  <si>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</si>
  <si>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</si>
  <si>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</si>
  <si>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</si>
  <si>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</si>
  <si>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</si>
  <si>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</si>
  <si>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</si>
  <si>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</si>
  <si>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</si>
  <si>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</si>
  <si>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</si>
  <si>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</si>
  <si>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</si>
  <si>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</si>
  <si>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</si>
  <si>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</si>
  <si>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</si>
  <si>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</si>
  <si>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</si>
  <si>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</si>
  <si>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</si>
  <si>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</si>
  <si>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</si>
  <si>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</si>
  <si>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</si>
  <si>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</si>
  <si>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</si>
  <si>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</si>
  <si>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</si>
  <si>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</si>
  <si>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</si>
  <si>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</si>
  <si>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</si>
  <si>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</si>
  <si>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</si>
  <si>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</si>
  <si>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</si>
  <si>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</si>
  <si>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</si>
  <si>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</si>
  <si>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</si>
  <si>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</si>
  <si>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</si>
  <si>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</si>
  <si>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</si>
  <si>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</si>
  <si>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</si>
  <si>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</si>
  <si>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</si>
  <si>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</si>
  <si>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</si>
  <si>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</si>
  <si>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</si>
  <si>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</si>
  <si>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</si>
  <si>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</si>
  <si>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</si>
  <si>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</si>
  <si>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</si>
  <si>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</si>
  <si>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</si>
  <si>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</si>
  <si>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</si>
  <si>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</si>
  <si>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</si>
  <si>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</si>
  <si>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</si>
  <si>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</si>
  <si>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</si>
  <si>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</si>
  <si>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</si>
  <si>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</si>
  <si>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</si>
  <si>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</si>
  <si>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</si>
  <si>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</si>
  <si>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</si>
  <si>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</si>
  <si>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</si>
  <si>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</si>
  <si>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</si>
  <si>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</si>
  <si>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</si>
  <si>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</si>
  <si>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</si>
  <si>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</si>
  <si>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</si>
  <si>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</si>
  <si>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</si>
  <si>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</si>
  <si>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</si>
  <si>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</si>
  <si>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</si>
  <si>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</si>
  <si>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</si>
  <si>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</si>
  <si>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</si>
  <si>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</si>
  <si>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</si>
  <si>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</si>
  <si>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</si>
  <si>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</si>
  <si>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</si>
  <si>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</si>
  <si>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</si>
  <si>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</si>
  <si>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</si>
  <si>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</si>
  <si>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</si>
  <si>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</si>
  <si>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</si>
  <si>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</si>
  <si>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</si>
  <si>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</si>
  <si>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</si>
  <si>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</si>
  <si>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</si>
  <si>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</si>
  <si>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</si>
  <si>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</si>
  <si>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</si>
  <si>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</si>
  <si>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</si>
  <si>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</si>
  <si>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</si>
  <si>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</si>
  <si>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</si>
  <si>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</si>
  <si>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</si>
  <si>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</si>
  <si>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</si>
  <si>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</si>
  <si>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</si>
  <si>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</si>
  <si>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</si>
  <si>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</si>
  <si>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</si>
  <si>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</si>
  <si>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</si>
  <si>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</si>
  <si>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</si>
  <si>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</si>
  <si>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</si>
  <si>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</si>
  <si>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</si>
  <si>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</si>
  <si>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</si>
  <si>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</si>
  <si>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</si>
  <si>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</si>
  <si>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</si>
  <si>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</si>
  <si>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</si>
  <si>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</si>
  <si>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</si>
  <si>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</si>
  <si>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</si>
  <si>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</si>
  <si>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</si>
  <si>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</si>
  <si>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</si>
  <si>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</si>
  <si>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</si>
  <si>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</si>
  <si>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</si>
  <si>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</si>
  <si>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</si>
  <si>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</si>
  <si>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</si>
  <si>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</si>
  <si>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</si>
  <si>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</si>
  <si>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</si>
  <si>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</si>
  <si>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</si>
  <si>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</si>
  <si>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</si>
  <si>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</si>
  <si>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</si>
  <si>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</si>
  <si>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</si>
  <si>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</si>
  <si>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</si>
  <si>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</si>
  <si>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</si>
  <si>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</si>
  <si>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</si>
  <si>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</si>
  <si>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</si>
  <si>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</si>
  <si>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</si>
  <si>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</si>
  <si>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</si>
  <si>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</si>
  <si>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</si>
  <si>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</si>
  <si>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</si>
  <si>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</si>
  <si>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</si>
  <si>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</si>
  <si>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</si>
  <si>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</si>
  <si>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</si>
  <si>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</si>
  <si>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</si>
  <si>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</si>
  <si>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</si>
  <si>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</si>
  <si>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</si>
  <si>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</si>
  <si>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</si>
  <si>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</si>
  <si>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</si>
  <si>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</si>
  <si>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</si>
  <si>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</si>
  <si>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</si>
  <si>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</si>
  <si>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</si>
  <si>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</si>
  <si>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</si>
  <si>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</si>
  <si>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</si>
  <si>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</si>
  <si>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</si>
  <si>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</si>
  <si>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</si>
  <si>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</si>
  <si>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</si>
  <si>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</si>
  <si>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</si>
  <si>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</si>
  <si>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</si>
  <si>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</si>
  <si>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</si>
  <si>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</si>
  <si>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</si>
  <si>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</si>
  <si>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</si>
  <si>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</si>
  <si>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</si>
  <si>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</si>
  <si>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</si>
  <si>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</si>
  <si>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</si>
  <si>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</si>
  <si>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</si>
  <si>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</si>
  <si>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</si>
  <si>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</si>
  <si>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</si>
  <si>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</si>
  <si>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</si>
  <si>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</si>
  <si>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</si>
  <si>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</si>
  <si>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</si>
  <si>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</si>
  <si>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</si>
  <si>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</si>
  <si>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</si>
  <si>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</si>
  <si>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</si>
  <si>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</si>
  <si>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</si>
  <si>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</si>
  <si>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</si>
  <si>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</si>
  <si>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</si>
  <si>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</si>
  <si>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</si>
  <si>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</si>
  <si>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</si>
  <si>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</si>
  <si>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</si>
  <si>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</si>
  <si>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</si>
  <si>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</si>
  <si>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</si>
  <si>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</si>
  <si>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</si>
  <si>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</si>
  <si>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</si>
  <si>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</si>
  <si>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</si>
  <si>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</si>
  <si>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</si>
  <si>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</si>
  <si>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</si>
  <si>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</si>
  <si>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</si>
  <si>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</si>
  <si>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</si>
  <si>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</si>
  <si>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</si>
  <si>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</si>
  <si>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</si>
  <si>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</si>
  <si>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</si>
  <si>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</si>
  <si>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</si>
  <si>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</si>
  <si>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</si>
  <si>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</si>
  <si>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</si>
  <si>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</si>
  <si>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</si>
  <si>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</si>
  <si>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</si>
  <si>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</si>
  <si>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</si>
  <si>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</si>
  <si>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</si>
  <si>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</si>
  <si>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</si>
  <si>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</si>
  <si>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</si>
  <si>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</si>
  <si>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</si>
  <si>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</si>
  <si>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</si>
  <si>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</si>
  <si>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</si>
  <si>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</si>
  <si>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</si>
  <si>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</si>
  <si>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</si>
  <si>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</si>
  <si>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</si>
  <si>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</si>
  <si>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</si>
  <si>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</si>
  <si>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</si>
  <si>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</si>
  <si>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</si>
  <si>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</si>
  <si>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</si>
  <si>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</si>
  <si>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</si>
  <si>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</si>
  <si>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</si>
  <si>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</si>
  <si>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</si>
  <si>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</si>
  <si>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</si>
  <si>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</si>
  <si>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</si>
  <si>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</si>
  <si>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</si>
  <si>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</si>
  <si>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</si>
  <si>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</si>
  <si>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</si>
  <si>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</si>
  <si>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</si>
  <si>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</si>
  <si>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</si>
  <si>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</si>
  <si>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</si>
  <si>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</si>
  <si>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</si>
  <si>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</si>
  <si>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</si>
  <si>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</si>
  <si>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</si>
  <si>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</si>
  <si>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</si>
  <si>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</si>
  <si>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</si>
  <si>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</si>
  <si>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</si>
  <si>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</si>
  <si>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</si>
  <si>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</si>
  <si>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</si>
  <si>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</si>
  <si>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</si>
  <si>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</si>
  <si>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</si>
  <si>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</si>
  <si>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</si>
  <si>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</si>
  <si>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</si>
  <si>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</si>
  <si>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</si>
  <si>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</si>
  <si>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</si>
  <si>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</si>
  <si>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</si>
  <si>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</si>
  <si>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</si>
  <si>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</si>
  <si>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</si>
  <si>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</si>
  <si>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</si>
  <si>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</si>
  <si>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</si>
  <si>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</si>
  <si>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</si>
  <si>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</si>
  <si>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</si>
  <si>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</si>
  <si>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</si>
  <si>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</si>
  <si>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</si>
  <si>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</si>
  <si>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</si>
  <si>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</si>
  <si>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</si>
  <si>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</si>
  <si>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</si>
  <si>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</si>
  <si>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</si>
  <si>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</si>
  <si>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</si>
  <si>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</si>
  <si>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</si>
  <si>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</si>
  <si>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</si>
  <si>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</si>
  <si>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</si>
  <si>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</si>
  <si>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</si>
  <si>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</si>
  <si>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</si>
  <si>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</si>
  <si>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</si>
  <si>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</si>
  <si>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</si>
  <si>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</si>
  <si>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</si>
  <si>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</si>
  <si>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</si>
  <si>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</si>
  <si>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</si>
  <si>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</si>
  <si>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</si>
  <si>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</si>
  <si>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</si>
  <si>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</si>
  <si>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</si>
  <si>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</si>
  <si>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</si>
  <si>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</si>
  <si>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</si>
  <si>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</si>
  <si>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</si>
  <si>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</si>
  <si>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</si>
  <si>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</si>
  <si>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</si>
  <si>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</si>
  <si>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</si>
  <si>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</si>
  <si>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</si>
  <si>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</si>
  <si>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</si>
  <si>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</si>
  <si>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</si>
  <si>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</si>
  <si>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</si>
  <si>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</si>
  <si>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</si>
  <si>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</si>
  <si>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</si>
  <si>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</si>
  <si>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</si>
  <si>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</si>
  <si>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</si>
  <si>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</si>
  <si>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</si>
  <si>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</si>
  <si>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</si>
  <si>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</si>
  <si>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</si>
  <si>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</si>
  <si>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</si>
  <si>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</si>
  <si>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</si>
  <si>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</si>
  <si>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</si>
  <si>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</si>
  <si>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</si>
  <si>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</si>
  <si>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</si>
  <si>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</si>
  <si>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</si>
  <si>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</si>
  <si>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</si>
  <si>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</si>
  <si>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</si>
  <si>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</si>
  <si>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</si>
  <si>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</si>
  <si>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</si>
  <si>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</si>
  <si>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</si>
  <si>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</si>
  <si>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</si>
  <si>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</si>
  <si>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</si>
  <si>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</si>
  <si>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</si>
  <si>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</si>
  <si>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</si>
  <si>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</si>
  <si>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</si>
  <si>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</si>
  <si>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</si>
  <si>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</si>
  <si>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</si>
  <si>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</si>
  <si>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</si>
  <si>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</si>
  <si>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</si>
  <si>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</si>
  <si>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</si>
  <si>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</si>
  <si>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</si>
  <si>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</si>
  <si>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</si>
  <si>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</si>
  <si>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</si>
  <si>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</si>
  <si>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</si>
  <si>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</si>
  <si>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</si>
  <si>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</si>
  <si>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</si>
  <si>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</si>
  <si>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</si>
  <si>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</si>
  <si>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</si>
  <si>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</si>
  <si>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</si>
  <si>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</si>
  <si>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</si>
  <si>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</si>
  <si>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</si>
  <si>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</si>
  <si>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</si>
  <si>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</si>
  <si>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</si>
  <si>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</si>
  <si>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</si>
  <si>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</si>
  <si>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</si>
  <si>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</si>
  <si>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</si>
  <si>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</si>
  <si>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</si>
  <si>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</si>
  <si>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</si>
  <si>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</si>
  <si>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</si>
  <si>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</si>
  <si>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</si>
  <si>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</si>
  <si>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</si>
  <si>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</si>
  <si>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</si>
  <si>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</si>
  <si>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</si>
  <si>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</si>
  <si>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</si>
  <si>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</si>
  <si>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</si>
  <si>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</si>
  <si>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</si>
  <si>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</si>
  <si>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</si>
  <si>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</si>
  <si>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</si>
  <si>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</si>
  <si>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</si>
  <si>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</si>
  <si>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</si>
  <si>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</si>
  <si>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</si>
  <si>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</si>
  <si>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</si>
  <si>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</si>
  <si>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</si>
  <si>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</si>
  <si>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</si>
  <si>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</si>
  <si>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</si>
  <si>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</si>
  <si>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</si>
  <si>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</si>
  <si>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</si>
  <si>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</si>
  <si>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</si>
  <si>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</si>
  <si>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</si>
  <si>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</si>
  <si>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</si>
  <si>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</si>
  <si>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</si>
  <si>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</si>
  <si>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</si>
  <si>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</si>
  <si>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</si>
  <si>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</si>
  <si>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</si>
  <si>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</si>
  <si>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</si>
  <si>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</si>
  <si>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</si>
  <si>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</si>
  <si>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</si>
  <si>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</si>
  <si>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</si>
  <si>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</si>
  <si>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</si>
  <si>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</si>
  <si>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</si>
  <si>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</si>
  <si>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</si>
  <si>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</si>
  <si>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</si>
  <si>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</si>
  <si>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</si>
  <si>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</si>
  <si>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</si>
  <si>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</si>
  <si>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</si>
  <si>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</si>
  <si>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</si>
  <si>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</si>
  <si>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</si>
  <si>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</si>
  <si>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</si>
  <si>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</si>
  <si>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</si>
  <si>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</si>
  <si>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</si>
  <si>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</si>
  <si>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</si>
  <si>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</si>
  <si>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</si>
  <si>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</si>
  <si>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</si>
  <si>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</si>
  <si>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</si>
  <si>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</si>
  <si>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</si>
  <si>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</si>
  <si>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</si>
  <si>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</si>
  <si>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</si>
  <si>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</si>
  <si>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</si>
  <si>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</si>
  <si>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</si>
  <si>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</si>
  <si>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</si>
  <si>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</si>
  <si>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</si>
  <si>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</si>
  <si>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</si>
  <si>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</si>
  <si>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</si>
  <si>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</si>
  <si>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</si>
  <si>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</si>
  <si>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</si>
  <si>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</si>
  <si>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</si>
  <si>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</si>
  <si>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</si>
  <si>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</si>
  <si>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</si>
  <si>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</si>
  <si>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</si>
  <si>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</si>
  <si>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</si>
  <si>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</si>
  <si>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</si>
  <si>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</si>
  <si>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</si>
  <si>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</si>
  <si>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</si>
  <si>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</si>
  <si>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</si>
  <si>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</si>
  <si>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</si>
  <si>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</si>
  <si>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</si>
  <si>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</si>
  <si>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</si>
  <si>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</si>
  <si>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</si>
  <si>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</si>
  <si>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</si>
  <si>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</si>
  <si>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</si>
  <si>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</si>
  <si>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</si>
  <si>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</si>
  <si>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</si>
  <si>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</si>
  <si>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</si>
  <si>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</si>
  <si>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</si>
  <si>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</si>
  <si>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</si>
  <si>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</si>
  <si>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</si>
  <si>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</si>
  <si>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</si>
  <si>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</si>
  <si>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</si>
  <si>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</si>
  <si>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</si>
  <si>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</si>
  <si>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</si>
  <si>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</si>
  <si>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</si>
  <si>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</si>
  <si>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</si>
  <si>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</si>
  <si>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</si>
  <si>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</si>
  <si>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</si>
  <si>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</si>
  <si>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</si>
  <si>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</si>
  <si>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</si>
  <si>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</si>
  <si>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</si>
  <si>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</si>
  <si>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</si>
  <si>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</si>
  <si>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</si>
  <si>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</si>
  <si>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</si>
  <si>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</si>
  <si>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</si>
  <si>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</si>
  <si>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</si>
  <si>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</si>
  <si>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</si>
  <si>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</si>
  <si>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</si>
  <si>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</si>
  <si>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</si>
  <si>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</si>
  <si>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</si>
  <si>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</si>
  <si>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</si>
  <si>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</si>
  <si>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</si>
  <si>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</si>
  <si>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</si>
  <si>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</si>
  <si>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</si>
  <si>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</si>
  <si>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</si>
  <si>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</si>
  <si>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</si>
  <si>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</si>
  <si>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</si>
  <si>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</si>
  <si>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</si>
  <si>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</si>
  <si>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</si>
  <si>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</si>
  <si>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</si>
  <si>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</si>
  <si>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</si>
  <si>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</si>
  <si>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</si>
  <si>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</si>
  <si>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</si>
  <si>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</si>
  <si>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</si>
  <si>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</si>
  <si>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</si>
  <si>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</si>
  <si>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</si>
  <si>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</si>
  <si>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</si>
  <si>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</si>
  <si>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</si>
  <si>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</si>
  <si>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</si>
  <si>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</si>
  <si>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</si>
  <si>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</si>
  <si>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</si>
  <si>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</si>
  <si>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</si>
  <si>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</si>
  <si>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</si>
  <si>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</si>
  <si>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</si>
  <si>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</si>
  <si>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</si>
  <si>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</si>
  <si>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</si>
  <si>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</si>
  <si>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</si>
  <si>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</si>
  <si>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</si>
  <si>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</si>
  <si>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</si>
  <si>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</si>
  <si>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</si>
  <si>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</si>
  <si>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</si>
  <si>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</si>
  <si>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</si>
  <si>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</si>
  <si>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</si>
  <si>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</si>
  <si>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</si>
  <si>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</si>
  <si>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</si>
  <si>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</si>
  <si>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</si>
  <si>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</si>
  <si>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</si>
  <si>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</si>
  <si>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</si>
  <si>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</si>
  <si>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</si>
  <si>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</si>
  <si>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</si>
  <si>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</si>
  <si>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</si>
  <si>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</si>
  <si>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</si>
  <si>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</si>
  <si>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</si>
  <si>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</si>
  <si>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</si>
  <si>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</si>
  <si>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</si>
  <si>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</si>
  <si>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</si>
  <si>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</si>
  <si>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</si>
  <si>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</si>
  <si>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</si>
  <si>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</si>
  <si>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</si>
  <si>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</si>
  <si>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</si>
  <si>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</si>
  <si>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</si>
  <si>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</si>
  <si>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</si>
  <si>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</si>
  <si>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</si>
  <si>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</si>
  <si>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</si>
  <si>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</si>
  <si>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</si>
  <si>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</si>
  <si>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</si>
  <si>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</si>
  <si>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</si>
  <si>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</si>
  <si>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</si>
  <si>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</si>
  <si>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</si>
  <si>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</si>
  <si>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</si>
  <si>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</si>
  <si>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</si>
  <si>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</si>
  <si>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</si>
  <si>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</si>
  <si>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</si>
  <si>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</si>
  <si>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</si>
  <si>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</si>
  <si>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</si>
  <si>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</si>
  <si>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</si>
  <si>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</si>
  <si>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</si>
  <si>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</si>
  <si>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</si>
  <si>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</si>
  <si>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</si>
  <si>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</si>
  <si>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</si>
  <si>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</si>
  <si>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</si>
  <si>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</si>
  <si>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</si>
  <si>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</si>
  <si>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</si>
  <si>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</si>
  <si>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</si>
  <si>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</si>
  <si>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</si>
  <si>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</si>
  <si>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</si>
  <si>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</si>
  <si>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</si>
  <si>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</si>
  <si>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</si>
  <si>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</si>
  <si>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</si>
  <si>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</si>
  <si>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</si>
  <si>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</si>
  <si>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</si>
  <si>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</si>
  <si>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</si>
  <si>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</si>
  <si>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</si>
  <si>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</si>
  <si>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</si>
  <si>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</si>
  <si>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</si>
  <si>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</si>
  <si>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</si>
  <si>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</si>
  <si>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</si>
  <si>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</si>
  <si>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</si>
  <si>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</si>
  <si>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</si>
  <si>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</si>
  <si>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</si>
  <si>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</si>
  <si>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</si>
  <si>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</si>
  <si>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</si>
  <si>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</si>
  <si>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</si>
  <si>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</si>
  <si>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</si>
  <si>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</si>
  <si>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</si>
  <si>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</si>
  <si>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</si>
  <si>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</si>
  <si>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</si>
  <si>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</si>
  <si>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</si>
  <si>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</si>
  <si>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</si>
  <si>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</si>
  <si>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</si>
  <si>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</si>
  <si>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</si>
  <si>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</si>
  <si>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</si>
  <si>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</si>
  <si>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</si>
  <si>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</si>
  <si>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</si>
  <si>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</si>
  <si>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</si>
  <si>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</si>
  <si>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</si>
  <si>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</si>
  <si>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</si>
  <si>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</si>
  <si>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</si>
  <si>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</si>
  <si>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</si>
  <si>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</si>
  <si>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</si>
  <si>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</si>
  <si>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</si>
  <si>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</si>
  <si>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</si>
  <si>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</si>
  <si>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</si>
  <si>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</si>
  <si>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</si>
  <si>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</si>
  <si>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</si>
  <si>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</si>
  <si>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</si>
  <si>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</si>
  <si>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</si>
  <si>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</si>
  <si>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</si>
  <si>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</si>
  <si>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</si>
  <si>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</si>
  <si>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</si>
  <si>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</si>
  <si>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</si>
  <si>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</si>
  <si>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</si>
  <si>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</si>
  <si>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</si>
  <si>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</si>
  <si>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</si>
  <si>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</si>
  <si>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</si>
  <si>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</si>
  <si>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</si>
  <si>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</si>
  <si>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</si>
  <si>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</si>
  <si>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</si>
  <si>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</si>
  <si>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</si>
  <si>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</si>
  <si>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</si>
  <si>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</si>
  <si>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</si>
  <si>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</si>
  <si>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</si>
  <si>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</si>
  <si>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</si>
  <si>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</si>
  <si>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</si>
  <si>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</si>
  <si>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</si>
  <si>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</si>
  <si>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</si>
  <si>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</si>
  <si>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</si>
  <si>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</si>
  <si>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</si>
  <si>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</si>
  <si>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</si>
  <si>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</si>
  <si>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</si>
  <si>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</si>
  <si>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</si>
  <si>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</si>
  <si>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</si>
  <si>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</si>
  <si>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</si>
  <si>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</si>
  <si>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</si>
  <si>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</si>
  <si>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</si>
  <si>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</si>
  <si>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</si>
  <si>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</si>
  <si>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</si>
  <si>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</si>
  <si>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</si>
  <si>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</si>
  <si>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</si>
  <si>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</si>
  <si>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</si>
  <si>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</si>
  <si>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</si>
  <si>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</si>
  <si>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</si>
  <si>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</si>
  <si>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</si>
  <si>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</si>
  <si>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</si>
  <si>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</si>
  <si>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</si>
  <si>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</si>
  <si>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</si>
  <si>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</si>
  <si>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</si>
  <si>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</si>
  <si>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</si>
  <si>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</si>
  <si>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</si>
  <si>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</si>
  <si>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</si>
  <si>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</si>
  <si>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</si>
  <si>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</si>
  <si>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</si>
  <si>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</si>
  <si>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</si>
  <si>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</si>
  <si>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</si>
  <si>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</si>
  <si>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</si>
  <si>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</si>
  <si>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</si>
  <si>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</si>
  <si>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</si>
  <si>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</si>
  <si>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</si>
  <si>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</si>
  <si>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</si>
  <si>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</si>
  <si>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</si>
  <si>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</si>
  <si>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</si>
  <si>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</si>
  <si>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</si>
  <si>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</si>
  <si>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</si>
  <si>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</si>
  <si>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</si>
  <si>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</si>
  <si>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</si>
  <si>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</si>
  <si>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</si>
  <si>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</si>
  <si>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</si>
  <si>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</si>
  <si>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</si>
  <si>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</si>
  <si>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</si>
  <si>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</si>
  <si>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</si>
  <si>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</si>
  <si>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</si>
  <si>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</si>
  <si>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</si>
  <si>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</si>
  <si>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</si>
  <si>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</si>
  <si>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</si>
  <si>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</si>
  <si>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</si>
  <si>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</si>
  <si>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</si>
  <si>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</si>
  <si>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</si>
  <si>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</si>
  <si>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</si>
  <si>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</si>
  <si>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</si>
  <si>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</si>
  <si>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</si>
  <si>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</si>
  <si>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</si>
  <si>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</si>
  <si>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</si>
  <si>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</si>
  <si>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</si>
  <si>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</si>
  <si>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</si>
  <si>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</si>
  <si>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</si>
  <si>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</si>
  <si>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</si>
  <si>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</si>
  <si>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</si>
  <si>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</si>
  <si>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</si>
  <si>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</si>
  <si>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</si>
  <si>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</si>
  <si>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</si>
  <si>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</si>
  <si>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</si>
  <si>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</si>
  <si>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</si>
  <si>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</si>
  <si>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</si>
  <si>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</si>
  <si>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</si>
  <si>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</si>
  <si>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</si>
  <si>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</si>
  <si>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</si>
  <si>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</si>
  <si>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</si>
  <si>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</si>
  <si>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</si>
  <si>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</si>
  <si>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</si>
  <si>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</si>
  <si>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</si>
  <si>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</si>
  <si>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</si>
  <si>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</si>
  <si>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</si>
  <si>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</si>
  <si>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</si>
  <si>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</si>
  <si>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</si>
  <si>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</si>
  <si>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</si>
  <si>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</si>
  <si>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</si>
  <si>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</si>
  <si>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</si>
  <si>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</si>
  <si>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</si>
  <si>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</si>
  <si>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</si>
  <si>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</si>
  <si>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</si>
  <si>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</si>
  <si>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</si>
  <si>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</si>
  <si>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</si>
  <si>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</si>
  <si>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</si>
  <si>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</si>
  <si>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</si>
  <si>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</si>
  <si>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</si>
  <si>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</si>
  <si>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</si>
  <si>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</si>
  <si>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</si>
  <si>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</si>
  <si>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</si>
  <si>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</si>
  <si>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</si>
  <si>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</si>
  <si>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</si>
  <si>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</si>
  <si>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</si>
  <si>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</si>
  <si>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</si>
  <si>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</si>
  <si>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</si>
  <si>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</si>
  <si>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</si>
  <si>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</si>
  <si>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</si>
  <si>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</si>
  <si>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</si>
  <si>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</si>
  <si>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</si>
  <si>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</si>
  <si>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</si>
  <si>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</si>
  <si>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</si>
  <si>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</si>
  <si>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</si>
  <si>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</si>
  <si>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</si>
  <si>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</si>
  <si>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</si>
  <si>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</si>
  <si>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</si>
  <si>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</si>
  <si>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</si>
  <si>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</si>
  <si>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</si>
  <si>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</si>
  <si>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</si>
  <si>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</si>
  <si>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</si>
  <si>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</si>
  <si>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</si>
  <si>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</si>
  <si>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</si>
  <si>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</si>
  <si>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</si>
  <si>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</si>
  <si>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</si>
  <si>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</si>
  <si>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</si>
  <si>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</si>
  <si>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</si>
  <si>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</si>
  <si>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</si>
  <si>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</si>
  <si>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</si>
  <si>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</si>
  <si>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</si>
  <si>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</si>
  <si>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</si>
  <si>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</si>
  <si>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</si>
  <si>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</si>
  <si>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</si>
  <si>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</si>
  <si>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</si>
  <si>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</si>
  <si>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</si>
  <si>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</si>
  <si>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</si>
  <si>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</si>
  <si>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</si>
  <si>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</si>
  <si>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</si>
  <si>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</si>
  <si>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</si>
  <si>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</si>
  <si>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</si>
  <si>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</si>
  <si>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</si>
  <si>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</si>
  <si>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</si>
  <si>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</si>
  <si>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</si>
  <si>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</si>
  <si>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</si>
  <si>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</si>
  <si>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</si>
  <si>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</si>
  <si>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</si>
  <si>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</si>
  <si>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</si>
  <si>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</si>
  <si>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</si>
  <si>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</si>
  <si>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</si>
  <si>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</si>
  <si>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</si>
  <si>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</si>
  <si>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</si>
  <si>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</si>
  <si>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</si>
  <si>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</si>
  <si>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</si>
  <si>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</si>
  <si>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</si>
  <si>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</si>
  <si>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</si>
  <si>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</si>
  <si>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</si>
  <si>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</si>
  <si>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</si>
  <si>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</si>
  <si>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</si>
  <si>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</si>
  <si>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</si>
  <si>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</si>
  <si>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</si>
  <si>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</si>
  <si>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</si>
  <si>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</si>
  <si>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</si>
  <si>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</si>
  <si>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</si>
  <si>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</si>
  <si>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</si>
  <si>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</si>
  <si>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</si>
  <si>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</si>
  <si>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</si>
  <si>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</si>
  <si>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</si>
  <si>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</si>
  <si>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</si>
  <si>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</si>
  <si>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</si>
  <si>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</si>
  <si>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</si>
  <si>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</si>
  <si>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</si>
  <si>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</si>
  <si>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</si>
  <si>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</si>
  <si>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</si>
  <si>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</si>
  <si>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</si>
  <si>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</si>
  <si>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</si>
  <si>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</si>
  <si>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</si>
  <si>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</si>
  <si>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</si>
  <si>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</si>
  <si>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</si>
  <si>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</si>
  <si>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</si>
  <si>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</si>
  <si>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</si>
  <si>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</si>
  <si>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</si>
  <si>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</si>
  <si>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</si>
  <si>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</si>
  <si>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</si>
  <si>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</si>
  <si>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</si>
  <si>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</si>
  <si>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</si>
  <si>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</si>
  <si>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</si>
  <si>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</si>
  <si>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</si>
  <si>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</si>
  <si>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</si>
  <si>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</si>
  <si>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</si>
  <si>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</si>
  <si>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</si>
  <si>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</si>
  <si>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</si>
  <si>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</si>
  <si>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</si>
  <si>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</si>
  <si>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</si>
  <si>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</si>
  <si>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</si>
  <si>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</si>
  <si>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</si>
  <si>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</si>
  <si>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</si>
  <si>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</si>
  <si>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</si>
  <si>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</si>
  <si>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</si>
  <si>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</si>
  <si>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</si>
  <si>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</si>
  <si>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</si>
  <si>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</si>
  <si>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</si>
  <si>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</si>
  <si>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</si>
  <si>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</si>
  <si>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</si>
  <si>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</si>
  <si>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</si>
  <si>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</si>
  <si>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</si>
  <si>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</si>
  <si>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</si>
  <si>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</si>
  <si>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</si>
  <si>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</si>
  <si>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</si>
  <si>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</si>
  <si>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</si>
  <si>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</si>
  <si>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</si>
  <si>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</si>
  <si>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</si>
  <si>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</si>
  <si>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</si>
  <si>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</si>
  <si>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</si>
  <si>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</si>
  <si>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</si>
  <si>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</si>
  <si>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</si>
  <si>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</si>
  <si>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</si>
  <si>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</si>
  <si>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</si>
  <si>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</si>
  <si>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</si>
  <si>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</si>
  <si>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</si>
  <si>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</si>
  <si>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</si>
  <si>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</si>
  <si>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</si>
  <si>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</si>
  <si>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</si>
  <si>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</si>
  <si>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</si>
  <si>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</si>
  <si>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</si>
  <si>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</si>
  <si>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</si>
  <si>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</si>
  <si>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</si>
  <si>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</si>
  <si>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</si>
  <si>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</si>
  <si>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</si>
  <si>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</si>
  <si>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</si>
  <si>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</si>
  <si>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</si>
  <si>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</si>
  <si>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</si>
  <si>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</si>
  <si>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</si>
  <si>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</si>
  <si>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</si>
  <si>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</si>
  <si>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</si>
  <si>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</si>
  <si>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</si>
  <si>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</si>
  <si>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</si>
  <si>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</si>
  <si>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</si>
  <si>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</si>
  <si>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</si>
  <si>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</si>
  <si>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</si>
  <si>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</si>
  <si>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</si>
  <si>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</si>
  <si>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</si>
  <si>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</si>
  <si>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</si>
  <si>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</si>
  <si>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</si>
  <si>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</si>
  <si>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</si>
  <si>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</si>
  <si>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</si>
  <si>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</si>
  <si>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</si>
  <si>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</si>
  <si>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</si>
  <si>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</si>
  <si>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</si>
  <si>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</si>
  <si>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</si>
  <si>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</si>
  <si>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</si>
  <si>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</si>
  <si>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</si>
  <si>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</si>
  <si>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</si>
  <si>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</si>
  <si>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</si>
  <si>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</si>
  <si>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</si>
  <si>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</si>
  <si>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</si>
  <si>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</si>
  <si>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</si>
  <si>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</si>
  <si>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</si>
  <si>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</si>
  <si>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</si>
  <si>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</si>
  <si>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</si>
  <si>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</si>
  <si>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</si>
  <si>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</si>
  <si>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</si>
  <si>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</si>
  <si>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</si>
  <si>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</si>
  <si>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</si>
  <si>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</si>
  <si>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</si>
  <si>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</si>
  <si>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</si>
  <si>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</si>
  <si>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</si>
  <si>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</si>
  <si>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</si>
  <si>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</si>
  <si>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</si>
  <si>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</si>
  <si>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</si>
  <si>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</si>
  <si>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</si>
  <si>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</si>
  <si>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</si>
  <si>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</si>
  <si>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</si>
  <si>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</si>
  <si>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</si>
  <si>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</si>
  <si>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</si>
  <si>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</si>
  <si>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</si>
  <si>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</si>
  <si>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</si>
  <si>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</si>
  <si>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</si>
  <si>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</si>
  <si>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</si>
  <si>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</si>
  <si>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</si>
  <si>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</si>
  <si>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</si>
  <si>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</si>
  <si>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</si>
  <si>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</si>
  <si>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</si>
  <si>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</si>
  <si>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</si>
  <si>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</si>
  <si>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</si>
  <si>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</si>
  <si>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</si>
  <si>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</si>
  <si>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</si>
  <si>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</si>
  <si>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</si>
  <si>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</si>
  <si>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</si>
  <si>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</si>
  <si>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</si>
  <si>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</si>
  <si>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</si>
  <si>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</si>
  <si>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</si>
  <si>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</si>
  <si>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</si>
  <si>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</si>
  <si>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</si>
  <si>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</si>
  <si>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</si>
  <si>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</si>
  <si>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</si>
  <si>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</si>
  <si>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</si>
  <si>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</si>
  <si>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</si>
  <si>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</si>
  <si>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</si>
  <si>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</si>
  <si>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</si>
  <si>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</si>
  <si>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</si>
  <si>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</si>
  <si>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</si>
  <si>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</si>
  <si>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</si>
  <si>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</si>
  <si>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</si>
  <si>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</si>
  <si>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</si>
  <si>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</si>
  <si>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</si>
  <si>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</si>
  <si>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</si>
  <si>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</si>
  <si>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</si>
  <si>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</si>
  <si>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</si>
  <si>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</si>
  <si>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</si>
  <si>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</si>
  <si>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</si>
  <si>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</si>
  <si>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</si>
  <si>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</si>
  <si>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</si>
  <si>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</si>
  <si>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</si>
  <si>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</si>
  <si>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</si>
  <si>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</si>
  <si>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</si>
  <si>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</si>
  <si>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</si>
  <si>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</si>
  <si>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</si>
  <si>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</si>
  <si>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</si>
  <si>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</si>
  <si>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</si>
  <si>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</si>
  <si>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</si>
  <si>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</si>
  <si>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</si>
  <si>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</si>
  <si>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</si>
  <si>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</si>
  <si>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</si>
  <si>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</si>
  <si>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</si>
  <si>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</si>
  <si>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</si>
  <si>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</si>
  <si>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</si>
  <si>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</si>
  <si>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</si>
  <si>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</si>
  <si>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</si>
  <si>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</si>
  <si>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</si>
  <si>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</si>
  <si>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</si>
  <si>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</si>
  <si>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</si>
  <si>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</si>
  <si>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</si>
  <si>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</si>
  <si>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</si>
  <si>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</si>
  <si>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</si>
  <si>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</si>
  <si>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</si>
  <si>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</si>
  <si>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</si>
  <si>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</si>
  <si>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</si>
  <si>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</si>
  <si>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</si>
  <si>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</si>
  <si>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</si>
  <si>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</si>
  <si>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</si>
  <si>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</si>
  <si>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</si>
  <si>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</si>
  <si>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</si>
  <si>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</si>
  <si>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</si>
  <si>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</si>
  <si>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</si>
  <si>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</si>
  <si>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</si>
  <si>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</si>
  <si>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</si>
  <si>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</si>
  <si>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</si>
  <si>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</si>
  <si>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</si>
  <si>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</si>
  <si>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</si>
  <si>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</si>
  <si>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</si>
  <si>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</si>
  <si>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</si>
  <si>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</si>
  <si>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</si>
  <si>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</si>
  <si>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</si>
  <si>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</si>
  <si>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</si>
  <si>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</si>
  <si>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</si>
  <si>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</si>
  <si>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</si>
  <si>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</si>
  <si>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</si>
  <si>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</si>
  <si>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</si>
  <si>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</si>
  <si>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</si>
  <si>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</si>
  <si>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</si>
  <si>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</si>
  <si>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</si>
  <si>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</si>
  <si>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</si>
  <si>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</si>
  <si>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</si>
  <si>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</si>
  <si>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</si>
  <si>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</si>
  <si>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</si>
  <si>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</si>
  <si>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</si>
  <si>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</si>
  <si>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</si>
  <si>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</si>
  <si>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</si>
  <si>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</si>
  <si>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</si>
  <si>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</si>
  <si>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</si>
  <si>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</si>
  <si>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</si>
  <si>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</si>
  <si>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</si>
  <si>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</si>
  <si>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</si>
  <si>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</si>
  <si>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</si>
  <si>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</si>
  <si>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</si>
  <si>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</si>
  <si>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</si>
  <si>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</si>
  <si>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</si>
  <si>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</si>
  <si>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</si>
  <si>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</si>
  <si>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</si>
  <si>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</si>
  <si>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</si>
  <si>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</si>
  <si>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</si>
  <si>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</si>
  <si>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</si>
  <si>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</si>
  <si>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</si>
  <si>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</si>
  <si>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</si>
  <si>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</si>
  <si>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</si>
  <si>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</si>
  <si>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</si>
  <si>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</si>
  <si>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</si>
  <si>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</si>
  <si>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</si>
  <si>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</si>
  <si>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</si>
  <si>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</si>
  <si>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</si>
  <si>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</si>
  <si>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</si>
  <si>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</si>
  <si>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</si>
  <si>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</si>
  <si>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</si>
  <si>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</si>
  <si>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</si>
  <si>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</si>
  <si>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</si>
  <si>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</si>
  <si>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</si>
  <si>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</si>
  <si>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</si>
  <si>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</si>
  <si>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</si>
  <si>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</si>
  <si>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</si>
  <si>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</si>
  <si>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</si>
  <si>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</si>
  <si>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</si>
  <si>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</si>
  <si>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</si>
  <si>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</si>
  <si>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</si>
  <si>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</si>
  <si>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</si>
  <si>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</si>
  <si>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</si>
  <si>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</si>
  <si>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</si>
  <si>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</si>
  <si>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</si>
  <si>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</si>
  <si>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</si>
  <si>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</si>
  <si>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</si>
  <si>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</si>
  <si>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</si>
  <si>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</si>
  <si>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</si>
  <si>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</si>
  <si>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</si>
  <si>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</si>
  <si>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</si>
  <si>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</si>
  <si>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</si>
  <si>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</si>
  <si>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</si>
  <si>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</si>
  <si>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</si>
  <si>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</si>
  <si>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</si>
  <si>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</si>
  <si>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</si>
  <si>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</si>
  <si>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</si>
  <si>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</si>
  <si>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</si>
  <si>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</si>
  <si>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</si>
  <si>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</si>
  <si>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</si>
  <si>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</si>
  <si>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</si>
  <si>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</si>
  <si>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</si>
  <si>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</si>
  <si>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</si>
  <si>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</si>
  <si>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</si>
  <si>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</si>
  <si>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</si>
  <si>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</si>
  <si>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</si>
  <si>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</si>
  <si>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</si>
  <si>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</si>
  <si>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</si>
  <si>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</si>
  <si>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</si>
  <si>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</si>
  <si>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</si>
  <si>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</si>
  <si>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</si>
  <si>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</si>
  <si>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</si>
  <si>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</si>
  <si>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</si>
  <si>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</si>
  <si>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</si>
  <si>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</si>
  <si>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</si>
  <si>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</si>
  <si>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</si>
  <si>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</si>
  <si>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</si>
  <si>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</si>
  <si>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</si>
  <si>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</si>
  <si>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</si>
  <si>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</si>
  <si>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</si>
  <si>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</si>
  <si>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</si>
  <si>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</si>
  <si>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</si>
  <si>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</si>
  <si>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</si>
  <si>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</si>
  <si>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</si>
  <si>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</si>
  <si>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</si>
  <si>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</si>
  <si>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</si>
  <si>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</si>
  <si>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</si>
  <si>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</si>
  <si>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</si>
  <si>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</si>
  <si>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</si>
  <si>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</si>
  <si>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</si>
  <si>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</si>
  <si>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</si>
  <si>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</si>
  <si>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</si>
  <si>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</si>
  <si>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</si>
  <si>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</si>
  <si>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</si>
  <si>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</si>
  <si>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</si>
  <si>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</si>
  <si>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</si>
  <si>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</si>
  <si>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</si>
  <si>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</si>
  <si>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</si>
  <si>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</si>
  <si>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</si>
  <si>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</si>
  <si>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</si>
  <si>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</si>
  <si>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</si>
  <si>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</si>
  <si>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</si>
  <si>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</si>
  <si>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</si>
  <si>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</si>
  <si>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</si>
  <si>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</si>
  <si>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</si>
  <si>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</si>
  <si>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</si>
  <si>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</si>
  <si>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</si>
  <si>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</si>
  <si>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</si>
  <si>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</si>
  <si>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</si>
  <si>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</si>
  <si>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</si>
  <si>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</si>
  <si>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</si>
  <si>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</si>
  <si>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</si>
  <si>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</si>
  <si>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</si>
  <si>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</si>
  <si>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</si>
  <si>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</si>
  <si>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</si>
  <si>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</si>
  <si>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</si>
  <si>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</si>
  <si>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</si>
  <si>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</si>
  <si>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</si>
  <si>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</si>
  <si>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</si>
  <si>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</si>
  <si>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</si>
  <si>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</si>
  <si>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</si>
  <si>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</si>
  <si>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</si>
  <si>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</si>
  <si>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</si>
  <si>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</si>
  <si>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</si>
  <si>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</si>
  <si>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</si>
  <si>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</si>
  <si>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</si>
  <si>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</si>
  <si>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</si>
  <si>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</si>
  <si>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</si>
  <si>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</si>
  <si>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</si>
  <si>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</si>
  <si>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</si>
  <si>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</si>
  <si>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</si>
  <si>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</si>
  <si>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</si>
  <si>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</si>
  <si>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</si>
  <si>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</si>
  <si>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</si>
  <si>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</si>
  <si>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</si>
  <si>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</si>
  <si>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</si>
  <si>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</si>
  <si>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</si>
  <si>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</si>
  <si>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</si>
  <si>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</si>
  <si>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</si>
  <si>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</si>
  <si>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</si>
  <si>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</si>
  <si>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</si>
  <si>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</si>
  <si>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</si>
  <si>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</si>
  <si>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</si>
  <si>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</si>
  <si>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</si>
  <si>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</si>
  <si>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</si>
  <si>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</si>
  <si>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</si>
  <si>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</si>
  <si>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</si>
  <si>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</si>
  <si>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</si>
  <si>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</si>
  <si>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</si>
  <si>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</si>
  <si>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</si>
  <si>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</si>
  <si>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</si>
  <si>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</si>
  <si>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</si>
  <si>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</si>
  <si>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</si>
  <si>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</si>
  <si>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</si>
  <si>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</si>
  <si>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</si>
  <si>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</si>
  <si>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</si>
  <si>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</si>
  <si>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</si>
  <si>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</si>
  <si>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</si>
  <si>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</si>
  <si>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</si>
  <si>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</si>
  <si>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</si>
  <si>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</si>
  <si>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</si>
  <si>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</si>
  <si>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</si>
  <si>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</si>
  <si>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</si>
  <si>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</si>
  <si>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</si>
  <si>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</si>
  <si>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</si>
  <si>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</si>
  <si>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</si>
  <si>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</si>
  <si>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</si>
  <si>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</si>
  <si>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</si>
  <si>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</si>
  <si>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</si>
  <si>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</si>
  <si>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</si>
  <si>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</si>
  <si>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</si>
  <si>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</si>
  <si>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</si>
  <si>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</si>
  <si>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</si>
  <si>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</si>
  <si>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</si>
  <si>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</si>
  <si>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</si>
  <si>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</si>
  <si>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</si>
  <si>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</si>
  <si>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</si>
  <si>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</si>
  <si>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</si>
  <si>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</si>
  <si>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</si>
  <si>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</si>
  <si>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</si>
  <si>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</si>
  <si>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</si>
  <si>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</si>
  <si>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</si>
  <si>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</si>
  <si>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</si>
  <si>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</si>
  <si>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</si>
  <si>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</si>
  <si>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</si>
  <si>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</si>
  <si>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</si>
  <si>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</si>
  <si>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</si>
  <si>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</si>
  <si>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</si>
  <si>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</si>
  <si>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</si>
  <si>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</si>
  <si>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</si>
  <si>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</si>
  <si>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</si>
  <si>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</si>
  <si>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</si>
  <si>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</si>
  <si>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</si>
  <si>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</si>
  <si>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</si>
  <si>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</si>
  <si>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</si>
  <si>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</si>
  <si>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</si>
  <si>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</si>
  <si>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</si>
  <si>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</si>
  <si>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</si>
  <si>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</si>
  <si>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</si>
  <si>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</si>
  <si>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</si>
  <si>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</si>
  <si>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</si>
  <si>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</si>
  <si>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</si>
  <si>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</si>
  <si>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</si>
  <si>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</si>
  <si>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</si>
  <si>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</si>
  <si>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</si>
  <si>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</si>
  <si>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</si>
  <si>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</si>
  <si>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</si>
  <si>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</si>
  <si>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</si>
  <si>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</si>
  <si>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</si>
  <si>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</si>
  <si>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</si>
  <si>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</si>
  <si>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</si>
  <si>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</si>
  <si>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</si>
  <si>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</si>
  <si>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</si>
  <si>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</si>
  <si>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</si>
  <si>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</si>
  <si>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</si>
  <si>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</si>
  <si>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</si>
  <si>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</si>
  <si>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</si>
  <si>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</si>
  <si>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</si>
  <si>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</si>
  <si>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</si>
  <si>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</si>
  <si>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</si>
  <si>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</si>
  <si>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</si>
  <si>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</si>
  <si>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</si>
  <si>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</si>
  <si>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</si>
  <si>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</si>
  <si>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</si>
  <si>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</si>
  <si>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</si>
  <si>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</si>
  <si>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</si>
  <si>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</si>
  <si>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</si>
  <si>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</si>
  <si>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</si>
  <si>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</si>
  <si>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</si>
  <si>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</si>
  <si>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</si>
  <si>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</si>
  <si>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</si>
  <si>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</si>
  <si>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</si>
  <si>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</si>
  <si>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</si>
  <si>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</si>
  <si>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</si>
  <si>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</si>
  <si>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</si>
  <si>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</si>
  <si>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</si>
  <si>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</si>
  <si>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</si>
  <si>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</si>
  <si>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</si>
  <si>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</si>
  <si>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</si>
  <si>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</si>
  <si>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</si>
  <si>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</si>
  <si>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</si>
  <si>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</si>
  <si>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</si>
  <si>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</si>
  <si>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</si>
  <si>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</si>
  <si>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</si>
  <si>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</si>
  <si>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</si>
  <si>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</si>
  <si>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</si>
  <si>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</si>
  <si>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</si>
  <si>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</si>
  <si>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</si>
  <si>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</si>
  <si>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</si>
  <si>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</si>
  <si>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</si>
  <si>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</si>
  <si>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</si>
  <si>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</si>
  <si>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</si>
  <si>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</si>
  <si>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</si>
  <si>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</si>
  <si>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</si>
  <si>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</si>
  <si>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</si>
  <si>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</si>
  <si>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</si>
  <si>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</si>
  <si>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</si>
  <si>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</si>
  <si>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</si>
  <si>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</si>
  <si>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</si>
  <si>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</si>
  <si>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</si>
  <si>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</si>
  <si>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</si>
  <si>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</si>
  <si>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</si>
  <si>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</si>
  <si>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</si>
  <si>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</si>
  <si>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</si>
  <si>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</si>
  <si>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</si>
  <si>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</si>
  <si>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</si>
  <si>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</si>
  <si>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</si>
  <si>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</si>
  <si>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</si>
  <si>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</si>
  <si>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</si>
  <si>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</si>
  <si>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</si>
  <si>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</si>
  <si>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</si>
  <si>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</si>
  <si>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</si>
  <si>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</si>
  <si>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</si>
  <si>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</si>
  <si>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</si>
  <si>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</si>
  <si>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</si>
  <si>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</si>
  <si>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</si>
  <si>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</si>
  <si>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</si>
  <si>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</si>
  <si>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</si>
  <si>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</si>
  <si>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</si>
  <si>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</si>
  <si>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</si>
  <si>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</si>
  <si>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</si>
  <si>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</si>
  <si>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</si>
  <si>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</si>
  <si>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</si>
  <si>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</si>
  <si>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</si>
  <si>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</si>
  <si>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</si>
  <si>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</si>
  <si>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</si>
  <si>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</si>
  <si>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</si>
  <si>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</si>
  <si>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</si>
  <si>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</si>
  <si>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</si>
  <si>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</si>
  <si>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</si>
  <si>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</si>
  <si>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</si>
  <si>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</si>
  <si>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</si>
  <si>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</si>
  <si>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</si>
  <si>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</si>
  <si>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</si>
  <si>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</si>
  <si>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</si>
  <si>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</si>
  <si>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</si>
  <si>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</si>
  <si>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</si>
  <si>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</si>
  <si>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</si>
  <si>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</si>
  <si>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</si>
  <si>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</si>
  <si>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</si>
  <si>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</si>
  <si>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</si>
  <si>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</si>
  <si>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</si>
  <si>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</si>
  <si>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</si>
  <si>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</si>
  <si>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</si>
  <si>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</si>
  <si>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</si>
  <si>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</si>
  <si>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</si>
  <si>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</si>
  <si>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</si>
  <si>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</si>
  <si>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</si>
  <si>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</si>
  <si>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</si>
  <si>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</si>
  <si>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</si>
  <si>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</si>
  <si>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</si>
  <si>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</si>
  <si>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</si>
  <si>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</si>
  <si>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</si>
  <si>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</si>
  <si>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</si>
  <si>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</si>
  <si>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</si>
  <si>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</si>
  <si>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</si>
  <si>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</si>
  <si>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</si>
  <si>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</si>
  <si>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</si>
  <si>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</si>
  <si>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</si>
  <si>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</si>
  <si>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</si>
  <si>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</si>
  <si>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</si>
  <si>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</si>
  <si>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</si>
  <si>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</si>
  <si>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</si>
  <si>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</si>
  <si>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</si>
  <si>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</si>
  <si>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</si>
  <si>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</si>
  <si>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</si>
  <si>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</si>
  <si>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</si>
  <si>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</si>
  <si>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</si>
  <si>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</si>
  <si>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</si>
  <si>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</si>
  <si>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</si>
  <si>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</si>
  <si>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</si>
  <si>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</si>
  <si>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</si>
  <si>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</si>
  <si>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</si>
  <si>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</si>
  <si>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</si>
  <si>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</si>
  <si>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</si>
  <si>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</si>
  <si>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</si>
  <si>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</si>
  <si>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</si>
  <si>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</si>
  <si>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</si>
  <si>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</si>
  <si>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</si>
  <si>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</si>
  <si>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</si>
  <si>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</si>
  <si>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</si>
  <si>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</si>
  <si>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</si>
  <si>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</si>
  <si>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</si>
  <si>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</si>
  <si>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</si>
  <si>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</si>
  <si>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</si>
  <si>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</si>
  <si>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</si>
  <si>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</si>
  <si>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</si>
  <si>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</si>
  <si>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</si>
  <si>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</si>
  <si>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</si>
  <si>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</si>
  <si>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</si>
  <si>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</si>
  <si>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</si>
  <si>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</si>
  <si>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</si>
  <si>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</si>
  <si>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</si>
  <si>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</si>
  <si>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</si>
  <si>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</si>
  <si>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</si>
  <si>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</si>
  <si>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</si>
  <si>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</si>
  <si>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</si>
  <si>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</si>
  <si>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</si>
  <si>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</si>
  <si>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</si>
  <si>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</si>
  <si>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</si>
  <si>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</si>
  <si>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</si>
  <si>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</si>
  <si>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</si>
  <si>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</si>
  <si>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</si>
  <si>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</si>
  <si>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</si>
  <si>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</si>
  <si>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</si>
  <si>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</si>
  <si>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</si>
  <si>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</si>
  <si>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</si>
  <si>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</si>
  <si>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</si>
  <si>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</si>
  <si>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</si>
  <si>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</si>
  <si>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</si>
  <si>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</si>
  <si>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</si>
  <si>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</si>
  <si>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</si>
  <si>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</si>
  <si>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</si>
  <si>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</si>
  <si>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</si>
  <si>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</si>
  <si>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</si>
  <si>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</si>
  <si>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</si>
  <si>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</si>
  <si>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</si>
  <si>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</si>
  <si>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</si>
  <si>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</si>
  <si>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</si>
  <si>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</si>
  <si>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</si>
  <si>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</si>
  <si>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</si>
  <si>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</si>
  <si>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</si>
  <si>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</si>
  <si>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</si>
  <si>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</si>
  <si>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</si>
  <si>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</si>
  <si>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</si>
  <si>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</si>
  <si>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</si>
  <si>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</si>
  <si>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</si>
  <si>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</si>
  <si>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</si>
  <si>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</si>
  <si>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</si>
  <si>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</si>
  <si>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</si>
  <si>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</si>
  <si>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</si>
  <si>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</si>
  <si>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</si>
  <si>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</si>
  <si>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</si>
  <si>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</si>
  <si>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</si>
  <si>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</si>
  <si>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</si>
  <si>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</si>
  <si>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</si>
  <si>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</si>
  <si>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</si>
  <si>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</si>
  <si>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</si>
  <si>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</si>
  <si>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</si>
  <si>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</si>
  <si>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</si>
  <si>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</si>
  <si>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</si>
  <si>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</si>
  <si>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</si>
  <si>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</si>
  <si>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</si>
  <si>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</si>
  <si>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</si>
  <si>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</si>
  <si>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</si>
  <si>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</si>
  <si>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</si>
  <si>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</si>
  <si>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</si>
  <si>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</si>
  <si>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</si>
  <si>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</si>
  <si>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</si>
  <si>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</si>
  <si>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</si>
  <si>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</si>
  <si>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</si>
  <si>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</si>
  <si>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</si>
  <si>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</si>
  <si>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</si>
  <si>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</si>
  <si>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</si>
  <si>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</si>
  <si>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</si>
  <si>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</si>
  <si>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</si>
  <si>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</si>
  <si>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</si>
  <si>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</si>
  <si>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</si>
  <si>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</si>
  <si>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</si>
  <si>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</si>
  <si>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</si>
  <si>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</si>
  <si>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</si>
  <si>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</si>
  <si>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</si>
  <si>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</si>
  <si>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</si>
  <si>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</si>
  <si>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</si>
  <si>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</si>
  <si>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</si>
  <si>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</si>
  <si>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</si>
  <si>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</si>
  <si>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</si>
  <si>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</si>
  <si>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</si>
  <si>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</si>
  <si>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</si>
  <si>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</si>
  <si>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</si>
  <si>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</si>
  <si>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</si>
  <si>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</si>
  <si>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</si>
  <si>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</si>
  <si>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</si>
  <si>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</si>
  <si>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</si>
  <si>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</si>
  <si>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</si>
  <si>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</si>
  <si>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</si>
  <si>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</si>
  <si>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</si>
  <si>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</si>
  <si>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</si>
  <si>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</si>
  <si>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</si>
  <si>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</si>
  <si>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</si>
  <si>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</si>
  <si>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</si>
  <si>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</si>
  <si>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</si>
  <si>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</si>
  <si>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</si>
  <si>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</si>
  <si>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</si>
  <si>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</si>
  <si>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</si>
  <si>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</si>
  <si>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</si>
  <si>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</si>
  <si>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</si>
  <si>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</si>
  <si>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</si>
  <si>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</si>
  <si>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</si>
  <si>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</si>
  <si>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</si>
  <si>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</si>
  <si>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</si>
  <si>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</si>
  <si>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</si>
  <si>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</si>
  <si>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</si>
  <si>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</si>
  <si>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</si>
  <si>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</si>
  <si>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</si>
  <si>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</si>
  <si>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</si>
  <si>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</si>
  <si>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</si>
  <si>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</si>
  <si>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</si>
  <si>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</si>
  <si>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</si>
  <si>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</si>
  <si>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</si>
  <si>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</si>
  <si>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</si>
  <si>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</si>
  <si>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</si>
  <si>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</si>
  <si>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</si>
  <si>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</si>
  <si>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</si>
  <si>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</si>
  <si>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</si>
  <si>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</si>
  <si>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</si>
  <si>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</si>
  <si>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</si>
  <si>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</si>
  <si>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</si>
  <si>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</si>
  <si>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</si>
  <si>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</si>
  <si>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</si>
  <si>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</si>
  <si>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</si>
  <si>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</si>
  <si>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</si>
  <si>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</si>
  <si>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</si>
  <si>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</si>
  <si>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</si>
  <si>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</si>
  <si>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</si>
  <si>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</si>
  <si>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</si>
  <si>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</si>
  <si>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</si>
  <si>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</si>
  <si>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</si>
  <si>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</si>
  <si>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</si>
  <si>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</si>
  <si>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</si>
  <si>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</si>
  <si>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</si>
  <si>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</si>
  <si>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</si>
  <si>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</si>
  <si>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</si>
  <si>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</si>
  <si>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</si>
  <si>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</si>
  <si>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</si>
  <si>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</si>
  <si>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</si>
  <si>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</si>
  <si>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</si>
  <si>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</si>
  <si>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</si>
  <si>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</si>
  <si>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</si>
  <si>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</si>
  <si>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</si>
  <si>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</si>
  <si>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</si>
  <si>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</si>
  <si>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</si>
  <si>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</si>
  <si>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</si>
  <si>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</si>
  <si>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</si>
  <si>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</si>
  <si>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</si>
  <si>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</si>
  <si>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</si>
  <si>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</si>
  <si>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</si>
  <si>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</si>
  <si>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</si>
  <si>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</si>
  <si>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</si>
  <si>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</si>
  <si>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</si>
  <si>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</si>
  <si>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</si>
  <si>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</si>
  <si>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</si>
  <si>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</si>
  <si>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</si>
  <si>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</si>
  <si>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</si>
  <si>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</si>
  <si>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</si>
  <si>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</si>
  <si>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</si>
  <si>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</si>
  <si>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</si>
  <si>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</si>
  <si>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</si>
  <si>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</si>
  <si>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</si>
  <si>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</si>
  <si>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</si>
  <si>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</si>
  <si>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</si>
  <si>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</si>
  <si>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</si>
  <si>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</si>
  <si>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</si>
  <si>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</si>
  <si>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</si>
  <si>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</si>
  <si>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</si>
  <si>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</si>
  <si>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</si>
  <si>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</si>
  <si>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</si>
  <si>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</si>
  <si>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</si>
  <si>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</si>
  <si>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</si>
  <si>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</si>
  <si>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</si>
  <si>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</si>
  <si>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</si>
  <si>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</si>
  <si>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</si>
  <si>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</si>
  <si>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</si>
  <si>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</si>
  <si>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</si>
  <si>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</si>
  <si>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</si>
  <si>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</si>
  <si>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</si>
  <si>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</si>
  <si>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</si>
  <si>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</si>
  <si>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</si>
  <si>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</si>
  <si>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</si>
  <si>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</si>
  <si>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</si>
  <si>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</si>
  <si>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</si>
  <si>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</si>
  <si>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</si>
  <si>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</si>
  <si>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</si>
  <si>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</si>
  <si>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</si>
  <si>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</si>
  <si>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</si>
  <si>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</si>
  <si>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</si>
  <si>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</si>
  <si>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</si>
  <si>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</si>
  <si>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</si>
  <si>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</si>
  <si>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</si>
  <si>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</si>
  <si>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</si>
  <si>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</si>
  <si>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</si>
  <si>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</si>
  <si>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</si>
  <si>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</si>
  <si>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</si>
  <si>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</si>
  <si>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</si>
  <si>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</si>
  <si>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</si>
  <si>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</si>
  <si>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</si>
  <si>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</si>
  <si>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</si>
  <si>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</si>
  <si>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</si>
  <si>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</si>
  <si>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</si>
  <si>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</si>
  <si>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</si>
  <si>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</si>
  <si>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</si>
  <si>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</si>
  <si>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</si>
  <si>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</si>
  <si>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</si>
  <si>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</si>
  <si>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</si>
  <si>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</si>
  <si>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</si>
  <si>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</si>
  <si>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</si>
  <si>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</si>
  <si>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</si>
  <si>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</si>
  <si>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</si>
  <si>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</si>
  <si>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</si>
  <si>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</si>
  <si>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</si>
  <si>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</si>
  <si>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</si>
  <si>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</si>
  <si>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</si>
  <si>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</si>
  <si>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</si>
  <si>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</si>
  <si>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</si>
  <si>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</si>
  <si>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</si>
  <si>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</si>
  <si>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</si>
  <si>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</si>
  <si>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</si>
  <si>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</si>
  <si>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</si>
  <si>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</si>
  <si>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</si>
  <si>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</si>
  <si>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</si>
  <si>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</si>
  <si>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</si>
  <si>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</si>
  <si>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</si>
  <si>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</si>
  <si>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</si>
  <si>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</si>
  <si>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</si>
  <si>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</si>
  <si>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</si>
  <si>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</si>
  <si>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</si>
  <si>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</si>
  <si>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</si>
  <si>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</si>
  <si>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</si>
  <si>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</si>
  <si>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</si>
  <si>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</si>
  <si>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</si>
  <si>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</si>
  <si>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</si>
  <si>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</si>
  <si>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</si>
  <si>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</si>
  <si>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</si>
  <si>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</si>
  <si>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</si>
  <si>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</si>
  <si>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</si>
  <si>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</si>
  <si>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</si>
  <si>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</si>
  <si>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</si>
  <si>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</si>
  <si>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</si>
  <si>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</si>
  <si>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</si>
  <si>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</si>
  <si>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</si>
  <si>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</si>
  <si>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</si>
  <si>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</si>
  <si>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</si>
  <si>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</si>
  <si>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</si>
  <si>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</si>
  <si>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</si>
  <si>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</si>
  <si>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</si>
  <si>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</si>
  <si>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</si>
  <si>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</si>
  <si>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</si>
  <si>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</si>
  <si>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</si>
  <si>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</si>
  <si>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</si>
  <si>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</si>
  <si>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</si>
  <si>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</si>
  <si>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</si>
  <si>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</si>
  <si>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</si>
  <si>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</si>
  <si>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</si>
  <si>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</si>
  <si>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</si>
  <si>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</si>
  <si>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</si>
  <si>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</si>
  <si>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</si>
  <si>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</si>
  <si>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</si>
  <si>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</si>
  <si>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</si>
  <si>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</si>
  <si>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</si>
  <si>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</si>
  <si>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</si>
  <si>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</si>
  <si>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</si>
  <si>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</si>
  <si>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</si>
  <si>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</si>
  <si>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</si>
  <si>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</si>
  <si>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</si>
  <si>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</si>
  <si>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</si>
  <si>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</si>
  <si>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</si>
  <si>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</si>
  <si>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</si>
  <si>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</si>
  <si>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</si>
  <si>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</si>
  <si>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</si>
  <si>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</si>
  <si>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</si>
  <si>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</si>
  <si>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</si>
  <si>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</si>
  <si>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</si>
  <si>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</si>
  <si>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</si>
  <si>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</si>
  <si>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</si>
  <si>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</si>
  <si>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</si>
  <si>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</si>
  <si>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</si>
  <si>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</si>
  <si>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</si>
  <si>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</si>
  <si>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</si>
  <si>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</si>
  <si>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</si>
  <si>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</si>
  <si>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</si>
  <si>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</si>
  <si>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</si>
  <si>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</si>
  <si>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</si>
  <si>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</si>
  <si>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</si>
  <si>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</si>
  <si>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</si>
  <si>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</si>
  <si>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</si>
  <si>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</si>
  <si>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</si>
  <si>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</si>
  <si>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</si>
  <si>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</si>
  <si>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</si>
  <si>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</si>
  <si>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</si>
  <si>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</si>
  <si>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</si>
  <si>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</si>
  <si>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</si>
  <si>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</si>
  <si>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</si>
  <si>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</si>
  <si>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</si>
  <si>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</si>
  <si>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</si>
  <si>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</si>
  <si>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</si>
  <si>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</si>
  <si>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</si>
  <si>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</si>
  <si>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</si>
  <si>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</si>
  <si>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</si>
  <si>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</si>
  <si>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</si>
  <si>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</si>
  <si>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</si>
  <si>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</si>
  <si>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</si>
  <si>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</si>
  <si>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</si>
  <si>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</si>
  <si>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</si>
  <si>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</si>
  <si>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</si>
  <si>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</si>
  <si>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</si>
  <si>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</si>
  <si>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</si>
  <si>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</si>
  <si>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</si>
  <si>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</si>
  <si>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</si>
  <si>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</si>
  <si>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</si>
  <si>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</si>
  <si>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</si>
  <si>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</si>
  <si>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</si>
  <si>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</si>
  <si>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</si>
  <si>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</si>
  <si>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</si>
  <si>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</si>
  <si>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</si>
  <si>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</si>
  <si>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</si>
  <si>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</si>
  <si>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</si>
  <si>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</si>
  <si>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</si>
  <si>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</si>
  <si>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</si>
  <si>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</si>
  <si>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</si>
  <si>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</si>
  <si>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</si>
  <si>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</si>
  <si>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</si>
  <si>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</si>
  <si>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</si>
  <si>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</si>
  <si>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</si>
  <si>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</si>
  <si>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</si>
  <si>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</si>
  <si>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</si>
  <si>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</si>
  <si>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</si>
  <si>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</si>
  <si>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</si>
  <si>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</si>
  <si>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</si>
  <si>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</si>
  <si>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</si>
  <si>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</si>
  <si>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</si>
  <si>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</si>
  <si>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</si>
  <si>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</si>
  <si>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</si>
  <si>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</si>
  <si>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</si>
  <si>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</si>
  <si>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</si>
  <si>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</si>
  <si>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</si>
  <si>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</si>
  <si>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</si>
  <si>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</si>
  <si>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</si>
  <si>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</si>
  <si>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</si>
  <si>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</si>
  <si>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</si>
  <si>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</si>
  <si>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</si>
  <si>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</si>
  <si>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</si>
  <si>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</si>
  <si>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</si>
  <si>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</si>
  <si>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</si>
  <si>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</si>
  <si>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</si>
  <si>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</si>
  <si>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</si>
  <si>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</si>
  <si>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</si>
  <si>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</si>
  <si>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</si>
  <si>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</si>
  <si>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</si>
  <si>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</si>
  <si>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</si>
  <si>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</si>
  <si>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</si>
  <si>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</si>
  <si>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</si>
  <si>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</si>
  <si>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</si>
  <si>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</si>
  <si>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</si>
  <si>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</si>
  <si>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</si>
  <si>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</si>
  <si>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</si>
  <si>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</si>
  <si>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</si>
  <si>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</si>
  <si>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</si>
  <si>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</si>
  <si>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</si>
  <si>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</si>
  <si>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</si>
  <si>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</si>
  <si>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</si>
  <si>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</si>
  <si>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</si>
  <si>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</si>
  <si>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</si>
  <si>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</si>
  <si>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</si>
  <si>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</si>
  <si>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</si>
  <si>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</si>
  <si>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</si>
  <si>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</si>
  <si>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</si>
  <si>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</si>
  <si>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</si>
  <si>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</si>
  <si>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</si>
  <si>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</si>
  <si>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</si>
  <si>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</si>
  <si>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</si>
  <si>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</si>
  <si>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</si>
  <si>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</si>
  <si>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</si>
  <si>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</si>
  <si>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</si>
  <si>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</si>
  <si>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</si>
  <si>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</si>
  <si>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</si>
  <si>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</si>
  <si>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</si>
  <si>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</si>
  <si>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</si>
  <si>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</si>
  <si>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</si>
  <si>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</si>
  <si>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</si>
  <si>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</si>
  <si>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</si>
  <si>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</si>
  <si>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</si>
  <si>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</si>
  <si>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</si>
  <si>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</si>
  <si>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</si>
  <si>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</si>
  <si>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</si>
  <si>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</si>
  <si>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</si>
  <si>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</si>
  <si>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</si>
  <si>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</si>
  <si>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</si>
  <si>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</si>
  <si>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</si>
  <si>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</si>
  <si>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</si>
  <si>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</si>
  <si>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</si>
  <si>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</si>
  <si>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</si>
  <si>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</si>
  <si>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</si>
  <si>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</si>
  <si>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</si>
  <si>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</si>
  <si>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</si>
  <si>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</si>
  <si>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</si>
  <si>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</si>
  <si>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</si>
  <si>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</si>
  <si>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</si>
  <si>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</si>
  <si>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</si>
  <si>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</si>
  <si>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</si>
  <si>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</si>
  <si>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</si>
  <si>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</si>
  <si>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</si>
  <si>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</si>
  <si>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</si>
  <si>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</si>
  <si>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</si>
  <si>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</si>
  <si>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</si>
  <si>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</si>
  <si>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</si>
  <si>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</si>
  <si>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</si>
  <si>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</si>
  <si>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</si>
  <si>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</si>
  <si>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</si>
  <si>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</si>
  <si>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</si>
  <si>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</si>
  <si>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</si>
  <si>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</si>
  <si>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</si>
  <si>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</si>
  <si>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</si>
  <si>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</si>
  <si>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</si>
  <si>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</si>
  <si>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</si>
  <si>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</si>
  <si>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</si>
  <si>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</si>
  <si>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</si>
  <si>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</si>
  <si>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</si>
  <si>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</si>
  <si>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</si>
  <si>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</si>
  <si>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</si>
  <si>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</si>
  <si>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</si>
  <si>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</si>
  <si>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</si>
  <si>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</si>
  <si>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</si>
  <si>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</si>
  <si>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</si>
  <si>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</si>
  <si>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</si>
  <si>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</si>
  <si>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</si>
  <si>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</si>
  <si>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</si>
  <si>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</si>
  <si>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</si>
  <si>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</si>
  <si>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</si>
  <si>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</si>
  <si>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</si>
  <si>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</si>
  <si>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</si>
  <si>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</si>
  <si>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</si>
  <si>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</si>
  <si>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</si>
  <si>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</si>
  <si>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</si>
  <si>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</si>
  <si>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</si>
  <si>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</si>
  <si>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</si>
  <si>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</si>
  <si>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</si>
  <si>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</si>
  <si>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</si>
  <si>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</si>
  <si>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</si>
  <si>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</si>
  <si>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</si>
  <si>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</si>
  <si>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</si>
  <si>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</si>
  <si>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</si>
  <si>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</si>
  <si>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</si>
  <si>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</si>
  <si>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</si>
  <si>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</si>
  <si>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</si>
  <si>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</si>
  <si>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</si>
  <si>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</si>
  <si>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</si>
  <si>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</si>
  <si>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</si>
  <si>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</si>
  <si>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</si>
  <si>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</si>
  <si>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</si>
  <si>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</si>
  <si>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</si>
  <si>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</si>
  <si>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</si>
  <si>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</si>
  <si>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</si>
  <si>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</si>
  <si>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</si>
  <si>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</si>
  <si>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</si>
  <si>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</si>
  <si>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</si>
  <si>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</si>
  <si>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</si>
  <si>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</si>
  <si>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</si>
  <si>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</si>
  <si>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</si>
  <si>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</si>
  <si>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</si>
  <si>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</si>
  <si>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</si>
  <si>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</si>
  <si>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</si>
  <si>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</si>
  <si>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</si>
  <si>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</si>
  <si>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</si>
  <si>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</si>
  <si>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</si>
  <si>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</si>
  <si>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</si>
  <si>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</si>
  <si>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</si>
  <si>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</si>
  <si>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</si>
  <si>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</si>
  <si>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</si>
  <si>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</si>
  <si>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</si>
  <si>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</si>
  <si>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</si>
  <si>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</si>
  <si>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</si>
  <si>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</si>
  <si>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</si>
  <si>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</si>
  <si>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</si>
  <si>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</si>
  <si>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</si>
  <si>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</si>
  <si>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</si>
  <si>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</si>
  <si>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</si>
  <si>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</si>
  <si>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</si>
  <si>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</si>
  <si>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</si>
  <si>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</si>
  <si>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</si>
  <si>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</si>
  <si>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</si>
  <si>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</si>
  <si>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</si>
  <si>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</si>
  <si>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</si>
  <si>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</si>
  <si>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</si>
  <si>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</si>
  <si>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</si>
  <si>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</si>
  <si>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</si>
  <si>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</si>
  <si>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</si>
  <si>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</si>
  <si>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</si>
  <si>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</si>
  <si>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</si>
  <si>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</si>
  <si>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</si>
  <si>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</si>
  <si>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</si>
  <si>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</si>
  <si>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</si>
  <si>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</si>
  <si>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</si>
  <si>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</si>
  <si>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</si>
  <si>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</si>
  <si>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</si>
  <si>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</si>
  <si>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</si>
  <si>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</si>
  <si>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</si>
  <si>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</si>
  <si>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</si>
  <si>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</si>
  <si>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</si>
  <si>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</si>
  <si>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</si>
  <si>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</si>
  <si>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</si>
  <si>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</si>
  <si>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</si>
  <si>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</si>
  <si>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</si>
  <si>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</si>
  <si>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</si>
  <si>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</si>
  <si>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</si>
  <si>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</si>
  <si>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</si>
  <si>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</si>
  <si>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</si>
  <si>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</si>
  <si>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</si>
  <si>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</si>
  <si>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</si>
  <si>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</si>
  <si>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</si>
  <si>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</si>
  <si>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</si>
  <si>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</si>
  <si>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</si>
  <si>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</si>
  <si>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</si>
  <si>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</si>
  <si>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</si>
  <si>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</si>
  <si>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</si>
  <si>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</si>
  <si>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</si>
  <si>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</si>
  <si>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</si>
  <si>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</si>
  <si>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</si>
  <si>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</si>
  <si>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</si>
  <si>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</si>
  <si>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</si>
  <si>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</si>
  <si>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</si>
  <si>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</si>
  <si>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</si>
  <si>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</si>
  <si>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</si>
  <si>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</si>
  <si>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</si>
  <si>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</si>
  <si>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</si>
  <si>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</si>
  <si>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</si>
  <si>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</si>
  <si>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</si>
  <si>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</si>
  <si>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</si>
  <si>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</si>
  <si>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</si>
  <si>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</si>
  <si>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</si>
  <si>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</si>
  <si>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</si>
  <si>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</si>
  <si>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</si>
  <si>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</si>
  <si>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</si>
  <si>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</si>
  <si>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</si>
  <si>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</si>
  <si>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</si>
  <si>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</si>
  <si>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</si>
  <si>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</si>
  <si>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</si>
  <si>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</si>
  <si>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</si>
  <si>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</si>
  <si>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</si>
  <si>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</si>
  <si>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</si>
  <si>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</si>
  <si>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</si>
  <si>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</si>
  <si>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</si>
  <si>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</si>
  <si>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</si>
  <si>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</si>
  <si>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</si>
  <si>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</si>
  <si>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</si>
  <si>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</si>
  <si>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</si>
  <si>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</si>
  <si>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</si>
  <si>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</si>
  <si>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</si>
  <si>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</si>
  <si>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</si>
  <si>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</si>
  <si>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</si>
  <si>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</si>
  <si>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</si>
  <si>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</si>
  <si>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</si>
  <si>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</si>
  <si>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</si>
  <si>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</si>
  <si>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</si>
  <si>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</si>
  <si>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</si>
  <si>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</si>
  <si>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</si>
  <si>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</si>
  <si>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</si>
  <si>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</si>
  <si>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</si>
  <si>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</si>
  <si>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</si>
  <si>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</si>
  <si>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</si>
  <si>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</si>
  <si>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</si>
  <si>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</si>
  <si>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</si>
  <si>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</si>
  <si>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</si>
  <si>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</si>
  <si>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</si>
  <si>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</si>
  <si>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</si>
  <si>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</si>
  <si>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</si>
  <si>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</si>
  <si>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</si>
  <si>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</si>
  <si>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</si>
  <si>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</si>
  <si>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</si>
  <si>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</si>
  <si>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</si>
  <si>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</si>
  <si>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</si>
  <si>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</si>
  <si>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</si>
  <si>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</si>
  <si>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</si>
  <si>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</si>
  <si>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</si>
  <si>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</si>
  <si>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</si>
  <si>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</si>
  <si>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</si>
  <si>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</si>
  <si>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</si>
  <si>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</si>
  <si>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</si>
  <si>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</si>
  <si>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</si>
  <si>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</si>
  <si>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</si>
  <si>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</si>
  <si>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</si>
  <si>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</si>
  <si>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</si>
  <si>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</si>
  <si>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</si>
  <si>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</si>
  <si>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</si>
  <si>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</si>
  <si>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</si>
  <si>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</si>
  <si>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</si>
  <si>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</si>
  <si>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</si>
  <si>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</si>
  <si>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</si>
  <si>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</si>
  <si>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</si>
  <si>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</si>
  <si>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</si>
  <si>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</si>
  <si>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</si>
  <si>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</si>
  <si>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</si>
  <si>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</si>
  <si>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</si>
  <si>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</si>
  <si>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</si>
  <si>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</si>
  <si>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</si>
  <si>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</si>
  <si>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</si>
  <si>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</si>
  <si>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</si>
  <si>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</si>
  <si>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</si>
  <si>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</si>
  <si>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</si>
  <si>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</si>
  <si>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</si>
  <si>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</si>
  <si>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</si>
  <si>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</si>
  <si>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</si>
  <si>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</si>
  <si>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</si>
  <si>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</si>
  <si>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</si>
  <si>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</si>
  <si>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</si>
  <si>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</si>
  <si>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</si>
  <si>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</si>
  <si>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</si>
  <si>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</si>
  <si>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</si>
  <si>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</si>
  <si>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</si>
  <si>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</si>
  <si>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</si>
  <si>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</si>
  <si>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</si>
  <si>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</si>
  <si>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</si>
  <si>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</si>
  <si>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</si>
  <si>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</si>
  <si>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</si>
  <si>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</si>
  <si>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</si>
  <si>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</si>
  <si>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</si>
  <si>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</si>
  <si>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</si>
  <si>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</si>
  <si>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</si>
  <si>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</si>
  <si>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</si>
  <si>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</si>
  <si>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</si>
  <si>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</si>
  <si>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</si>
  <si>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</si>
  <si>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</si>
  <si>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</si>
  <si>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</si>
  <si>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</si>
  <si>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</si>
  <si>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</si>
  <si>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</si>
  <si>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</si>
  <si>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</si>
  <si>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</si>
  <si>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</si>
  <si>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</si>
  <si>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</si>
  <si>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</si>
  <si>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</si>
  <si>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</si>
  <si>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</si>
  <si>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</si>
  <si>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</si>
  <si>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</si>
  <si>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</si>
  <si>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</si>
  <si>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</si>
  <si>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</si>
  <si>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</si>
  <si>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</si>
  <si>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</si>
  <si>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</si>
  <si>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</si>
  <si>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</si>
  <si>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</si>
  <si>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</si>
  <si>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</si>
  <si>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</si>
  <si>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</si>
  <si>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</si>
  <si>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</si>
  <si>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</si>
  <si>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</si>
  <si>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</si>
  <si>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</si>
  <si>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</si>
  <si>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</si>
  <si>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</si>
  <si>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</si>
  <si>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</si>
  <si>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</si>
  <si>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</si>
  <si>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</si>
  <si>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</si>
  <si>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</si>
  <si>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</si>
  <si>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</si>
  <si>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</si>
  <si>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</si>
  <si>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</si>
  <si>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</si>
  <si>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</si>
  <si>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</si>
  <si>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</si>
  <si>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</si>
  <si>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</si>
  <si>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</si>
  <si>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</si>
  <si>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</si>
  <si>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</si>
  <si>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</si>
  <si>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</si>
  <si>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</si>
  <si>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</si>
  <si>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</si>
  <si>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</si>
  <si>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</si>
  <si>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</si>
  <si>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</si>
  <si>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</si>
  <si>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</si>
  <si>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</si>
  <si>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</si>
  <si>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</si>
  <si>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</si>
  <si>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</si>
  <si>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</si>
  <si>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</si>
  <si>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</si>
  <si>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</si>
  <si>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</si>
  <si>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</si>
  <si>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</si>
  <si>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</si>
  <si>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</si>
  <si>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</si>
  <si>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</si>
  <si>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</si>
  <si>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</si>
  <si>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</si>
  <si>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</si>
  <si>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</si>
  <si>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</si>
  <si>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</si>
  <si>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</si>
  <si>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</si>
  <si>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</si>
  <si>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</si>
  <si>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</si>
  <si>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</si>
  <si>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</si>
  <si>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</si>
  <si>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</si>
  <si>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</si>
  <si>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</si>
  <si>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</si>
  <si>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</si>
  <si>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</si>
  <si>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</si>
  <si>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</si>
  <si>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</si>
  <si>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</si>
  <si>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</si>
  <si>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</si>
  <si>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</si>
  <si>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</si>
  <si>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</si>
  <si>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</si>
  <si>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</si>
  <si>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</si>
  <si>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</si>
  <si>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</si>
  <si>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</si>
  <si>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</si>
  <si>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</si>
  <si>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</si>
  <si>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</si>
  <si>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</si>
  <si>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</si>
  <si>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</si>
  <si>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</si>
  <si>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</si>
  <si>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</si>
  <si>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</si>
  <si>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</si>
  <si>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</si>
  <si>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</si>
  <si>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</si>
  <si>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</si>
  <si>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</si>
  <si>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</si>
  <si>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</si>
  <si>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</si>
  <si>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</si>
  <si>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</si>
  <si>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</si>
  <si>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</si>
  <si>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</si>
  <si>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</si>
  <si>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</si>
  <si>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</si>
  <si>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</si>
  <si>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</si>
  <si>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</si>
  <si>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</si>
  <si>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</si>
  <si>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</si>
  <si>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</si>
  <si>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</si>
  <si>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</si>
  <si>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</si>
  <si>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</si>
  <si>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</si>
  <si>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</si>
  <si>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</si>
  <si>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</si>
  <si>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</si>
  <si>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</si>
  <si>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</si>
  <si>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</si>
  <si>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</si>
  <si>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</si>
  <si>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</si>
  <si>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</si>
  <si>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</si>
  <si>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</si>
  <si>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</si>
  <si>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</si>
  <si>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</si>
  <si>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</si>
  <si>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</si>
  <si>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</si>
  <si>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</si>
  <si>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</si>
  <si>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</si>
  <si>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</si>
  <si>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</si>
  <si>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</si>
  <si>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</si>
  <si>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</si>
  <si>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</si>
  <si>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</si>
  <si>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</si>
  <si>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</si>
  <si>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</si>
  <si>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</si>
  <si>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</si>
  <si>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</si>
  <si>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</si>
  <si>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</si>
  <si>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</si>
  <si>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</si>
  <si>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</si>
  <si>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</si>
  <si>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</si>
  <si>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</si>
  <si>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</si>
  <si>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</si>
  <si>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</si>
  <si>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</si>
  <si>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</si>
  <si>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</si>
  <si>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</si>
  <si>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</si>
  <si>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</si>
  <si>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</si>
  <si>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</si>
  <si>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</si>
  <si>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</si>
  <si>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</si>
  <si>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</si>
  <si>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</si>
  <si>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</si>
  <si>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</si>
  <si>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</si>
  <si>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</si>
  <si>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</si>
  <si>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</si>
  <si>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</si>
  <si>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</si>
  <si>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</si>
  <si>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</si>
  <si>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</si>
  <si>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</si>
  <si>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</si>
  <si>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</si>
  <si>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</si>
  <si>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</si>
  <si>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</si>
  <si>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</si>
  <si>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</si>
  <si>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</si>
  <si>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</si>
  <si>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</si>
  <si>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</si>
  <si>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</si>
  <si>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</si>
  <si>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</si>
  <si>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</si>
  <si>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</si>
  <si>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</si>
  <si>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</si>
  <si>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</si>
  <si>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</si>
  <si>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</si>
  <si>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</si>
  <si>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</si>
  <si>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</si>
  <si>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</si>
  <si>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</si>
  <si>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</si>
  <si>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</si>
  <si>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</si>
  <si>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</si>
  <si>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</si>
  <si>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</si>
  <si>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</si>
  <si>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</si>
  <si>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</si>
  <si>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</si>
  <si>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</si>
  <si>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</si>
  <si>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</si>
  <si>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</si>
  <si>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</si>
  <si>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</si>
  <si>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</si>
  <si>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</si>
  <si>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</si>
  <si>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</si>
  <si>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</si>
  <si>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</si>
  <si>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</si>
  <si>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</si>
  <si>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</si>
  <si>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</si>
  <si>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</si>
  <si>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</si>
  <si>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</si>
  <si>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</si>
  <si>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</si>
  <si>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</si>
  <si>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</si>
  <si>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</si>
  <si>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</si>
  <si>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</si>
  <si>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</si>
  <si>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</si>
  <si>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</si>
  <si>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</si>
  <si>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</si>
  <si>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</si>
  <si>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</si>
  <si>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</si>
  <si>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</si>
  <si>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</si>
  <si>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</si>
  <si>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</si>
  <si>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</si>
  <si>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</si>
  <si>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</si>
  <si>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</si>
  <si>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</si>
  <si>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</si>
  <si>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</si>
  <si>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</si>
  <si>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</si>
  <si>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</si>
  <si>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</si>
  <si>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</si>
  <si>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</si>
  <si>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</si>
  <si>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</si>
  <si>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</si>
  <si>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</si>
  <si>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</si>
  <si>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</si>
  <si>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</si>
  <si>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</si>
  <si>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</si>
  <si>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</si>
  <si>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</si>
  <si>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</si>
  <si>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</si>
  <si>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</si>
  <si>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</si>
  <si>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</si>
  <si>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</si>
  <si>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</si>
  <si>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</si>
  <si>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</si>
  <si>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</si>
  <si>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</si>
  <si>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</si>
  <si>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</si>
  <si>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</si>
  <si>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</si>
  <si>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</si>
  <si>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</si>
  <si>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</si>
  <si>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</si>
  <si>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</si>
  <si>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</si>
  <si>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</si>
  <si>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</si>
  <si>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</si>
  <si>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</si>
  <si>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</si>
  <si>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</si>
  <si>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</si>
  <si>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</si>
  <si>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</si>
  <si>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</si>
  <si>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</si>
  <si>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</si>
  <si>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</si>
  <si>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</si>
  <si>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</si>
  <si>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</si>
  <si>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</si>
  <si>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</si>
  <si>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</si>
  <si>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</si>
  <si>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</si>
  <si>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</si>
  <si>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</si>
  <si>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</si>
  <si>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</si>
  <si>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</si>
  <si>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</si>
  <si>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</si>
  <si>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</si>
  <si>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</si>
  <si>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</si>
  <si>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</si>
  <si>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</si>
  <si>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</si>
  <si>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</si>
  <si>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</si>
  <si>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</si>
  <si>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</si>
  <si>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</si>
  <si>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</si>
  <si>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</si>
  <si>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</si>
  <si>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</si>
  <si>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</si>
  <si>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</si>
  <si>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</si>
  <si>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</si>
  <si>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</si>
  <si>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</si>
  <si>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</si>
  <si>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</si>
  <si>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</si>
  <si>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</si>
  <si>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</si>
  <si>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</si>
  <si>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</si>
  <si>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</si>
  <si>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</si>
  <si>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</si>
  <si>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</si>
  <si>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</si>
  <si>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</si>
  <si>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</si>
  <si>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</si>
  <si>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</si>
  <si>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</si>
  <si>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</si>
  <si>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</si>
  <si>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</si>
  <si>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</si>
  <si>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</si>
  <si>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</si>
  <si>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</si>
  <si>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</si>
  <si>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</si>
  <si>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</si>
  <si>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</si>
  <si>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</si>
  <si>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</si>
  <si>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</si>
  <si>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</si>
  <si>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</si>
  <si>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</si>
  <si>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</si>
  <si>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</si>
  <si>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</si>
  <si>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</si>
  <si>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</si>
  <si>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</si>
  <si>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</si>
  <si>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</si>
  <si>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</si>
  <si>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</si>
  <si>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</si>
  <si>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</si>
  <si>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</si>
  <si>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</si>
  <si>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</si>
  <si>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</si>
  <si>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</si>
  <si>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</si>
  <si>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</si>
  <si>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</si>
  <si>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</si>
  <si>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</si>
  <si>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</si>
  <si>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</si>
  <si>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</si>
  <si>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</si>
  <si>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</si>
  <si>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</si>
  <si>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</si>
  <si>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</si>
  <si>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</si>
  <si>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</si>
  <si>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</si>
  <si>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</si>
  <si>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</si>
  <si>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</si>
  <si>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</si>
  <si>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</si>
  <si>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</si>
  <si>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</si>
  <si>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</si>
  <si>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</si>
  <si>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</si>
  <si>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</si>
  <si>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</si>
  <si>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</si>
  <si>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</si>
  <si>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</si>
  <si>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</si>
  <si>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</si>
  <si>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</si>
  <si>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</si>
  <si>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</si>
  <si>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</si>
  <si>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</si>
  <si>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</si>
  <si>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</si>
  <si>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</si>
  <si>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</si>
  <si>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</si>
  <si>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</si>
  <si>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</si>
  <si>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</si>
  <si>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</si>
  <si>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</si>
  <si>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</si>
  <si>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</si>
  <si>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</si>
  <si>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</si>
  <si>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</si>
  <si>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</si>
  <si>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</si>
  <si>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</si>
  <si>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</si>
  <si>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</si>
  <si>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</si>
  <si>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</si>
  <si>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</si>
  <si>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</si>
  <si>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</si>
  <si>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</si>
  <si>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</si>
  <si>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</si>
  <si>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</si>
  <si>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</si>
  <si>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</si>
  <si>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</si>
  <si>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</si>
  <si>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</si>
  <si>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</si>
  <si>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</si>
  <si>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</si>
  <si>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</si>
  <si>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</si>
  <si>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</si>
  <si>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</si>
  <si>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</si>
  <si>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</si>
  <si>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</si>
  <si>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</si>
  <si>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</si>
  <si>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</si>
  <si>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</si>
  <si>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</si>
  <si>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</si>
  <si>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</si>
  <si>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</si>
  <si>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</si>
  <si>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</si>
  <si>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</si>
  <si>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</si>
  <si>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</si>
  <si>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</si>
  <si>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</si>
  <si>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</si>
  <si>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</si>
  <si>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</si>
  <si>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</si>
  <si>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</si>
  <si>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</si>
  <si>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</si>
  <si>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</si>
  <si>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</si>
  <si>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</si>
  <si>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</si>
  <si>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</si>
  <si>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</si>
  <si>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</si>
  <si>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</si>
  <si>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</si>
  <si>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</si>
  <si>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</si>
  <si>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</si>
  <si>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</si>
  <si>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</si>
  <si>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</si>
  <si>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</si>
  <si>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</si>
  <si>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</si>
  <si>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</si>
  <si>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</si>
  <si>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</si>
  <si>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</si>
  <si>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</si>
  <si>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</si>
  <si>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</si>
  <si>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</si>
  <si>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</si>
  <si>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</si>
  <si>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</si>
  <si>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</si>
  <si>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</si>
  <si>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</si>
  <si>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</si>
  <si>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</si>
  <si>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</si>
  <si>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</si>
  <si>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</si>
  <si>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</si>
  <si>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</si>
  <si>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</si>
  <si>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</si>
  <si>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</si>
  <si>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</si>
  <si>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</si>
  <si>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</si>
  <si>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</si>
  <si>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</si>
  <si>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</si>
  <si>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</si>
  <si>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</si>
  <si>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</si>
  <si>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</si>
  <si>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</si>
  <si>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</si>
  <si>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</si>
  <si>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</si>
  <si>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</si>
  <si>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</si>
  <si>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</si>
  <si>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</si>
  <si>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</si>
  <si>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</si>
  <si>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</si>
  <si>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</si>
  <si>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</si>
  <si>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</si>
  <si>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</si>
  <si>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</si>
  <si>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</si>
  <si>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</si>
  <si>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</si>
  <si>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</si>
  <si>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</si>
  <si>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</si>
  <si>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</si>
  <si>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</si>
  <si>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</si>
  <si>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</si>
  <si>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</si>
  <si>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</si>
  <si>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</si>
  <si>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</si>
  <si>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</si>
  <si>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</si>
  <si>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</si>
  <si>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</si>
  <si>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</si>
  <si>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</si>
  <si>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</si>
  <si>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</si>
  <si>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</si>
  <si>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</si>
  <si>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</si>
  <si>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</si>
  <si>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</si>
  <si>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</si>
  <si>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</si>
  <si>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</si>
  <si>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</si>
  <si>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</si>
  <si>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</si>
  <si>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</si>
  <si>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</si>
  <si>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</si>
  <si>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</si>
  <si>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</si>
  <si>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</si>
  <si>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</si>
  <si>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</si>
  <si>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</si>
  <si>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</si>
  <si>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</si>
  <si>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</si>
  <si>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</si>
  <si>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</si>
  <si>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</si>
  <si>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</si>
  <si>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</si>
  <si>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</si>
  <si>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</si>
  <si>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</si>
  <si>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</si>
  <si>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</si>
  <si>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</si>
  <si>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</si>
  <si>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</si>
  <si>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</si>
  <si>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</si>
  <si>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</si>
  <si>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</si>
  <si>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</si>
  <si>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</si>
  <si>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</si>
  <si>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</si>
  <si>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</si>
  <si>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</si>
  <si>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</si>
  <si>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</si>
  <si>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</si>
  <si>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</si>
  <si>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</si>
  <si>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</si>
  <si>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</si>
  <si>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</si>
  <si>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</si>
  <si>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</si>
  <si>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</si>
  <si>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</si>
  <si>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</si>
  <si>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</si>
  <si>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</si>
  <si>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</si>
  <si>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</si>
  <si>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</si>
  <si>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</si>
  <si>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</si>
  <si>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</si>
  <si>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</si>
  <si>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</si>
  <si>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</si>
  <si>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</si>
  <si>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</si>
  <si>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</si>
  <si>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</si>
  <si>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</si>
  <si>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</si>
  <si>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</si>
  <si>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</si>
  <si>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</si>
  <si>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</si>
  <si>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</si>
  <si>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</si>
  <si>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</si>
  <si>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</si>
  <si>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</si>
  <si>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</si>
  <si>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</si>
  <si>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</si>
  <si>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</si>
  <si>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</si>
  <si>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</si>
  <si>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</si>
  <si>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</si>
  <si>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</si>
  <si>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</si>
  <si>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</si>
  <si>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</si>
  <si>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</si>
  <si>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</si>
  <si>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</si>
  <si>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</si>
  <si>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</si>
  <si>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</si>
  <si>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</si>
  <si>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</si>
  <si>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</si>
  <si>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</si>
  <si>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</si>
  <si>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</si>
  <si>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</si>
  <si>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</si>
  <si>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</si>
  <si>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</si>
  <si>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</si>
  <si>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</si>
  <si>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</si>
  <si>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</si>
  <si>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</si>
  <si>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</si>
  <si>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</si>
  <si>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</si>
  <si>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</si>
  <si>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</si>
  <si>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</si>
  <si>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</si>
  <si>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</si>
  <si>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</si>
  <si>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</si>
  <si>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</si>
  <si>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</si>
  <si>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</si>
  <si>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</si>
  <si>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</si>
  <si>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</si>
  <si>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</si>
  <si>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</si>
  <si>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</si>
  <si>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</si>
  <si>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</si>
  <si>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</si>
  <si>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</si>
  <si>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</si>
  <si>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</si>
  <si>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</si>
  <si>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</si>
  <si>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</si>
  <si>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</si>
  <si>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</si>
  <si>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</si>
  <si>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</si>
  <si>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</si>
  <si>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</si>
  <si>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</si>
  <si>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</si>
  <si>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</si>
  <si>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</si>
  <si>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</si>
  <si>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</si>
  <si>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</si>
  <si>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</si>
  <si>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</si>
  <si>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</si>
  <si>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</si>
  <si>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</si>
  <si>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</si>
  <si>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</si>
  <si>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</si>
  <si>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</si>
  <si>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</si>
  <si>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</si>
  <si>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</si>
  <si>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</si>
  <si>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</si>
  <si>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</si>
  <si>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</si>
  <si>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</si>
  <si>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</si>
  <si>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</si>
  <si>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</si>
  <si>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</si>
  <si>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</si>
  <si>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</si>
  <si>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</si>
  <si>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</si>
  <si>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</si>
  <si>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</si>
  <si>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</si>
  <si>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</si>
  <si>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</si>
  <si>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</si>
  <si>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</si>
  <si>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</si>
  <si>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</si>
  <si>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</si>
  <si>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</si>
  <si>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</si>
  <si>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</si>
  <si>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</si>
  <si>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</si>
  <si>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</si>
  <si>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</si>
  <si>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</si>
  <si>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</si>
  <si>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</si>
  <si>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</si>
  <si>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</si>
  <si>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</si>
  <si>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</si>
  <si>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</si>
  <si>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</si>
  <si>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</si>
  <si>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</si>
  <si>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</si>
  <si>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</si>
  <si>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</si>
  <si>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</si>
  <si>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</si>
  <si>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</si>
  <si>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</si>
  <si>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</si>
  <si>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</si>
  <si>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</si>
  <si>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</si>
  <si>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</si>
  <si>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</si>
  <si>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</si>
  <si>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</si>
  <si>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</si>
  <si>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</si>
  <si>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</si>
  <si>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</si>
  <si>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</si>
  <si>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</si>
  <si>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</si>
  <si>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</si>
  <si>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</si>
  <si>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</si>
  <si>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</si>
  <si>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</si>
  <si>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</si>
  <si>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</si>
  <si>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</si>
  <si>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</si>
  <si>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</si>
  <si>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</si>
  <si>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</si>
  <si>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</si>
  <si>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</si>
  <si>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</si>
  <si>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</si>
  <si>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</si>
  <si>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</si>
  <si>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</si>
  <si>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</si>
  <si>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</si>
  <si>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</si>
  <si>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</si>
  <si>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</si>
  <si>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</si>
  <si>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</si>
  <si>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</si>
  <si>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</si>
  <si>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</si>
  <si>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</si>
  <si>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</si>
  <si>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</si>
  <si>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</si>
  <si>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</si>
  <si>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</si>
  <si>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</si>
  <si>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</si>
  <si>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</si>
  <si>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</si>
  <si>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</si>
  <si>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</si>
  <si>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</si>
  <si>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</si>
  <si>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</si>
  <si>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</si>
  <si>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</si>
  <si>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</si>
  <si>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</si>
  <si>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</si>
  <si>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</si>
  <si>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</si>
  <si>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</si>
  <si>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</si>
  <si>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</si>
  <si>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</si>
  <si>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</si>
  <si>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</si>
  <si>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</si>
  <si>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</si>
  <si>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</si>
  <si>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</si>
  <si>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</si>
  <si>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</si>
  <si>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</si>
  <si>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</si>
  <si>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</si>
  <si>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</si>
  <si>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</si>
  <si>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</si>
  <si>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</si>
  <si>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</si>
  <si>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</si>
  <si>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</si>
  <si>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</si>
  <si>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</si>
  <si>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</si>
  <si>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</si>
  <si>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</si>
  <si>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</si>
  <si>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</si>
  <si>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</si>
  <si>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</si>
  <si>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</si>
  <si>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</si>
  <si>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</si>
  <si>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</si>
  <si>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</si>
  <si>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</si>
  <si>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</si>
  <si>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</si>
  <si>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</si>
  <si>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</si>
  <si>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</si>
  <si>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</si>
  <si>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</si>
  <si>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</si>
  <si>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</si>
  <si>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</si>
  <si>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</si>
  <si>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</si>
  <si>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</si>
  <si>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</si>
  <si>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</si>
  <si>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</si>
  <si>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</si>
  <si>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</si>
  <si>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</si>
  <si>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</si>
  <si>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</si>
  <si>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</si>
  <si>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</si>
  <si>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</si>
  <si>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</si>
  <si>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</si>
  <si>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</si>
  <si>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</si>
  <si>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</si>
  <si>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</si>
  <si>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</si>
  <si>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</si>
  <si>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</si>
  <si>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</si>
  <si>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</si>
  <si>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</si>
  <si>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</si>
  <si>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</si>
  <si>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</si>
  <si>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</si>
  <si>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</si>
  <si>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</si>
  <si>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</si>
  <si>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</si>
  <si>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</si>
  <si>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</si>
  <si>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</si>
  <si>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</si>
  <si>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</si>
  <si>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</si>
  <si>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</si>
  <si>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</si>
  <si>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</si>
  <si>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</si>
  <si>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</si>
  <si>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</si>
  <si>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</si>
  <si>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</si>
  <si>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</si>
  <si>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</si>
  <si>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</si>
  <si>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</si>
  <si>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</si>
  <si>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</si>
  <si>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</si>
  <si>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</si>
  <si>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</si>
  <si>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</si>
  <si>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</si>
  <si>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</si>
  <si>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</si>
  <si>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</si>
  <si>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</si>
  <si>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</si>
  <si>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</si>
  <si>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</si>
  <si>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</si>
  <si>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</si>
  <si>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</si>
  <si>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</si>
  <si>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</si>
  <si>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</si>
  <si>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</si>
  <si>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</si>
  <si>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</si>
  <si>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</si>
  <si>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</si>
  <si>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</si>
  <si>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</si>
  <si>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</si>
  <si>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</si>
  <si>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</si>
  <si>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</si>
  <si>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</si>
  <si>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</si>
  <si>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</si>
  <si>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</si>
  <si>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</si>
  <si>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</si>
  <si>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</si>
  <si>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</si>
  <si>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</si>
  <si>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</si>
  <si>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</si>
  <si>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</si>
  <si>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</si>
  <si>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</si>
  <si>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</si>
  <si>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</si>
  <si>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</si>
  <si>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</si>
  <si>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</si>
  <si>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</si>
  <si>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</si>
  <si>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</si>
  <si>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</si>
  <si>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</si>
  <si>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</si>
  <si>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</si>
  <si>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</si>
  <si>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</si>
  <si>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</si>
  <si>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</si>
  <si>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</si>
  <si>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</si>
  <si>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</si>
  <si>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</si>
  <si>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</si>
  <si>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</si>
  <si>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</si>
  <si>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</si>
  <si>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</si>
  <si>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</si>
  <si>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</si>
  <si>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</si>
  <si>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</si>
  <si>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</si>
  <si>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</si>
  <si>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</si>
  <si>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</si>
  <si>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</si>
  <si>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</si>
  <si>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</si>
  <si>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</si>
  <si>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</si>
  <si>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</si>
  <si>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</si>
  <si>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</si>
  <si>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</si>
  <si>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</si>
  <si>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</si>
  <si>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</si>
  <si>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</si>
  <si>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</si>
  <si>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</si>
  <si>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</si>
  <si>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</si>
  <si>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</si>
  <si>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</si>
  <si>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</si>
  <si>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</si>
  <si>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</si>
  <si>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</si>
  <si>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</si>
  <si>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</si>
  <si>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</si>
  <si>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</si>
  <si>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</si>
  <si>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</si>
  <si>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</si>
  <si>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</si>
  <si>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</si>
  <si>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</si>
  <si>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</si>
  <si>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</si>
  <si>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</si>
  <si>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</si>
  <si>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</si>
  <si>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</si>
  <si>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</si>
  <si>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</si>
  <si>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</si>
  <si>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</si>
  <si>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</si>
  <si>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</si>
  <si>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</si>
  <si>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</si>
  <si>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</si>
  <si>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</si>
  <si>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</si>
  <si>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</si>
  <si>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</si>
  <si>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</si>
  <si>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</si>
  <si>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</si>
  <si>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</si>
  <si>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</si>
  <si>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</si>
  <si>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</si>
  <si>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</si>
  <si>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</si>
  <si>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</si>
  <si>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</si>
  <si>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</si>
  <si>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</si>
  <si>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</si>
  <si>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</si>
  <si>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</si>
  <si>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</si>
  <si>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</si>
  <si>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</si>
  <si>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</si>
  <si>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</si>
  <si>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</si>
  <si>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</si>
  <si>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</si>
  <si>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</si>
  <si>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</si>
  <si>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</si>
  <si>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</si>
  <si>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</si>
  <si>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</si>
  <si>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</si>
  <si>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</si>
  <si>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</si>
  <si>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</si>
  <si>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</si>
  <si>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</si>
  <si>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</si>
  <si>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</si>
  <si>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</si>
  <si>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</si>
  <si>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</si>
  <si>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</si>
  <si>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</si>
  <si>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</si>
  <si>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</si>
  <si>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</si>
  <si>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</si>
  <si>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</si>
  <si>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</si>
  <si>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</si>
  <si>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</si>
  <si>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</si>
  <si>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</si>
  <si>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</si>
  <si>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</si>
  <si>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</si>
  <si>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</si>
  <si>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</si>
  <si>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</si>
  <si>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</si>
  <si>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</si>
  <si>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</si>
  <si>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</si>
  <si>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</si>
  <si>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</si>
  <si>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</si>
  <si>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</si>
  <si>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</si>
  <si>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</si>
  <si>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</si>
  <si>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</si>
  <si>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</si>
  <si>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</si>
  <si>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</si>
  <si>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</si>
  <si>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</si>
  <si>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</si>
  <si>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</si>
  <si>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</si>
  <si>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</si>
  <si>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</si>
  <si>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</si>
  <si>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</si>
  <si>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</si>
  <si>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</si>
  <si>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</si>
  <si>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</si>
  <si>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</si>
  <si>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</si>
  <si>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</si>
  <si>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</si>
  <si>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</si>
  <si>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</si>
  <si>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</si>
  <si>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</si>
  <si>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</si>
  <si>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</si>
  <si>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</si>
  <si>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</si>
  <si>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</si>
  <si>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</si>
  <si>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</si>
  <si>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</si>
  <si>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</si>
  <si>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</si>
  <si>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</si>
  <si>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</si>
  <si>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</si>
  <si>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</si>
  <si>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</si>
  <si>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</si>
  <si>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</si>
  <si>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</si>
  <si>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</si>
  <si>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</si>
  <si>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</si>
  <si>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</si>
  <si>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</si>
  <si>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</si>
  <si>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</si>
  <si>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</si>
  <si>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</si>
  <si>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</si>
  <si>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</si>
  <si>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</si>
  <si>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</si>
  <si>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</si>
  <si>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</si>
  <si>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</si>
  <si>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</si>
  <si>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</si>
  <si>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</si>
  <si>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</si>
  <si>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</si>
  <si>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</si>
  <si>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</si>
  <si>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</si>
  <si>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</si>
  <si>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</si>
  <si>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</si>
  <si>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</si>
  <si>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</si>
  <si>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</si>
  <si>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</si>
  <si>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</si>
  <si>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</si>
  <si>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</si>
  <si>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</si>
  <si>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</si>
  <si>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</si>
  <si>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</si>
  <si>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</si>
  <si>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</si>
  <si>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</si>
  <si>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</si>
  <si>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</si>
  <si>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</si>
  <si>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</si>
  <si>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</si>
  <si>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</si>
  <si>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</si>
  <si>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</si>
  <si>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</si>
  <si>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</si>
  <si>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</si>
  <si>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</si>
  <si>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</si>
  <si>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</si>
  <si>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</si>
  <si>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</si>
  <si>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</si>
  <si>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</si>
  <si>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</si>
  <si>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</si>
  <si>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</si>
  <si>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</si>
  <si>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</si>
  <si>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</si>
  <si>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</si>
  <si>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</si>
  <si>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</si>
  <si>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</si>
  <si>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</si>
  <si>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</si>
  <si>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</si>
  <si>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</si>
  <si>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</si>
  <si>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</si>
  <si>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</si>
  <si>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</si>
  <si>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</si>
  <si>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</si>
  <si>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</si>
  <si>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</si>
  <si>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</si>
  <si>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</si>
  <si>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</si>
  <si>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</si>
  <si>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</si>
  <si>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</si>
  <si>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</si>
  <si>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</si>
  <si>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</si>
  <si>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</si>
  <si>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</si>
  <si>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</si>
  <si>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</si>
  <si>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</si>
  <si>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</si>
  <si>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</si>
  <si>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</si>
  <si>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</si>
  <si>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</si>
  <si>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</si>
  <si>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</si>
  <si>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</si>
  <si>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</si>
  <si>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</si>
  <si>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</si>
  <si>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</si>
  <si>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</si>
  <si>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</si>
  <si>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</si>
  <si>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</si>
  <si>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</si>
  <si>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</si>
  <si>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</si>
  <si>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</si>
  <si>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</si>
  <si>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</si>
  <si>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</si>
  <si>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</si>
  <si>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</si>
  <si>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</si>
  <si>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</si>
  <si>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</si>
  <si>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</si>
  <si>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</si>
  <si>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</si>
  <si>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</si>
  <si>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</si>
  <si>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</si>
  <si>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</si>
  <si>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</si>
  <si>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</si>
  <si>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</si>
  <si>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</si>
  <si>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</si>
  <si>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</si>
  <si>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</si>
  <si>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</si>
  <si>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</si>
  <si>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</si>
  <si>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</si>
  <si>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</si>
  <si>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</si>
  <si>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</si>
  <si>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</si>
  <si>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</si>
  <si>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</si>
  <si>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</si>
  <si>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</si>
  <si>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</si>
  <si>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</si>
  <si>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</si>
  <si>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</si>
  <si>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</si>
  <si>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</si>
  <si>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</si>
  <si>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</si>
  <si>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</si>
  <si>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</si>
  <si>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</si>
  <si>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</si>
  <si>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</si>
  <si>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</si>
  <si>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</si>
  <si>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</si>
  <si>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</si>
  <si>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</si>
  <si>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</si>
  <si>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</si>
  <si>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</si>
  <si>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</si>
  <si>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</si>
  <si>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</si>
  <si>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</si>
  <si>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</si>
  <si>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</si>
  <si>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</si>
  <si>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</si>
  <si>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</si>
  <si>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</si>
  <si>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</si>
  <si>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</si>
  <si>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</si>
  <si>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</si>
  <si>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</si>
  <si>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</si>
  <si>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</si>
  <si>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</si>
  <si>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</si>
  <si>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</si>
  <si>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</si>
  <si>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</si>
  <si>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</si>
  <si>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</si>
  <si>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</si>
  <si>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</si>
  <si>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</si>
  <si>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</si>
  <si>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</si>
  <si>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</si>
  <si>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</si>
  <si>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</si>
  <si>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</si>
  <si>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</si>
  <si>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</si>
  <si>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</si>
  <si>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</si>
  <si>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</si>
  <si>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</si>
  <si>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</si>
  <si>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</si>
  <si>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</si>
  <si>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</si>
  <si>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</si>
  <si>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</si>
  <si>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</si>
  <si>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</si>
  <si>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</si>
  <si>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</si>
  <si>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</si>
  <si>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</si>
  <si>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</si>
  <si>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</si>
  <si>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</si>
  <si>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</si>
  <si>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</si>
  <si>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</si>
  <si>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</si>
  <si>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</si>
  <si>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</si>
  <si>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</si>
  <si>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</si>
  <si>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</si>
  <si>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</si>
  <si>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</si>
  <si>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</si>
  <si>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</si>
  <si>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</si>
  <si>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</si>
  <si>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</si>
  <si>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</si>
  <si>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</si>
  <si>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</si>
  <si>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</si>
  <si>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</si>
  <si>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</si>
  <si>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</si>
  <si>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</si>
  <si>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</si>
  <si>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</si>
  <si>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</si>
  <si>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</si>
  <si>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</si>
  <si>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</si>
  <si>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</si>
  <si>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</si>
  <si>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</si>
  <si>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</si>
  <si>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</si>
  <si>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</si>
  <si>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</si>
  <si>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</si>
  <si>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</si>
  <si>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</si>
  <si>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</si>
  <si>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</si>
  <si>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</si>
  <si>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</si>
  <si>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</si>
  <si>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</si>
  <si>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</si>
  <si>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</si>
  <si>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</si>
  <si>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</si>
  <si>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</si>
  <si>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</si>
  <si>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</si>
  <si>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</si>
  <si>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</si>
  <si>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</si>
  <si>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</si>
  <si>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</si>
  <si>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</si>
  <si>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</si>
  <si>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</si>
  <si>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</si>
  <si>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</si>
  <si>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</si>
  <si>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</si>
  <si>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</si>
  <si>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</si>
  <si>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</si>
  <si>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</si>
  <si>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</si>
  <si>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</si>
  <si>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</si>
  <si>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</si>
  <si>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</si>
  <si>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</si>
  <si>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</si>
  <si>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</si>
  <si>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</si>
  <si>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</si>
  <si>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</si>
  <si>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</si>
  <si>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</si>
  <si>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</si>
  <si>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</si>
  <si>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</si>
  <si>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</si>
  <si>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</si>
  <si>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</si>
  <si>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</si>
  <si>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</si>
  <si>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</si>
  <si>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</si>
  <si>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</si>
  <si>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</si>
  <si>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</si>
  <si>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</si>
  <si>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</si>
  <si>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</si>
  <si>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</si>
  <si>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</si>
  <si>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</si>
  <si>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</si>
  <si>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</si>
  <si>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</si>
  <si>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</si>
  <si>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</si>
  <si>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</si>
  <si>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</si>
  <si>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</si>
  <si>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</si>
  <si>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</si>
  <si>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</si>
  <si>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</si>
  <si>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</si>
  <si>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</si>
  <si>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</si>
  <si>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</si>
  <si>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</si>
  <si>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</si>
  <si>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</si>
  <si>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</si>
  <si>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</si>
  <si>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</si>
  <si>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</si>
  <si>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</si>
  <si>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</si>
  <si>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</si>
  <si>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</si>
  <si>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</si>
  <si>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</si>
  <si>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</si>
  <si>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</si>
  <si>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</si>
  <si>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</si>
  <si>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</si>
  <si>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</si>
  <si>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</si>
  <si>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</si>
  <si>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</si>
  <si>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</si>
  <si>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</si>
  <si>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</si>
  <si>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</si>
  <si>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</si>
  <si>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</si>
  <si>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</si>
  <si>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</si>
  <si>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</si>
  <si>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</si>
  <si>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</si>
  <si>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</si>
  <si>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</si>
  <si>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</si>
  <si>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</si>
  <si>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</si>
  <si>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</si>
  <si>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</si>
  <si>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</si>
  <si>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</si>
  <si>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</si>
  <si>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</si>
  <si>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</si>
  <si>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</si>
  <si>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</si>
  <si>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</si>
  <si>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</si>
  <si>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</si>
  <si>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</si>
  <si>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</si>
  <si>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</si>
  <si>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</si>
  <si>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</si>
  <si>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</si>
  <si>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</si>
  <si>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</si>
  <si>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</si>
  <si>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</si>
  <si>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</si>
  <si>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</si>
  <si>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</si>
  <si>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</si>
  <si>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</si>
  <si>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</si>
  <si>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</si>
  <si>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</si>
  <si>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</si>
  <si>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</si>
  <si>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</si>
  <si>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</si>
  <si>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</si>
  <si>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</si>
  <si>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</si>
  <si>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</si>
  <si>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</si>
  <si>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</si>
  <si>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</si>
  <si>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</si>
  <si>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</si>
  <si>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</si>
  <si>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</si>
  <si>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</si>
  <si>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</si>
  <si>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</si>
  <si>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</si>
  <si>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</si>
  <si>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</si>
  <si>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</si>
  <si>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</si>
  <si>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</si>
  <si>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</si>
  <si>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</si>
  <si>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</si>
  <si>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</si>
  <si>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</si>
  <si>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</si>
  <si>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</si>
  <si>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</si>
  <si>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</si>
  <si>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</si>
  <si>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</si>
  <si>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</si>
  <si>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</si>
  <si>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</si>
  <si>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</si>
  <si>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</si>
  <si>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</si>
  <si>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</si>
  <si>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</si>
  <si>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</si>
  <si>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</si>
  <si>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</si>
  <si>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</si>
  <si>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</si>
  <si>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</si>
  <si>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</si>
  <si>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</si>
  <si>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</si>
  <si>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</si>
  <si>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</si>
  <si>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</si>
  <si>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</si>
  <si>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</si>
  <si>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</si>
  <si>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</si>
  <si>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</si>
  <si>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</si>
  <si>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</si>
  <si>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</si>
  <si>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</si>
  <si>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</si>
  <si>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</si>
  <si>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</si>
  <si>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</si>
  <si>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</si>
  <si>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</si>
  <si>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</si>
  <si>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</si>
  <si>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</si>
  <si>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</si>
  <si>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</si>
  <si>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</si>
  <si>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</si>
  <si>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</si>
  <si>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</si>
  <si>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</si>
  <si>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</si>
  <si>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</si>
  <si>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</si>
  <si>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</si>
  <si>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</si>
  <si>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</si>
  <si>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</si>
  <si>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</si>
  <si>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</si>
  <si>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</si>
  <si>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</si>
  <si>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</si>
  <si>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</si>
  <si>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</si>
  <si>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</si>
  <si>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</si>
  <si>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</si>
  <si>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</si>
  <si>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</si>
  <si>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</si>
  <si>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</si>
  <si>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</si>
  <si>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</si>
  <si>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</si>
  <si>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</si>
  <si>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</si>
  <si>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</si>
  <si>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</si>
  <si>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</si>
  <si>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</si>
  <si>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</si>
  <si>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</si>
  <si>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</si>
  <si>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</si>
  <si>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</si>
  <si>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</si>
  <si>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</si>
  <si>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</si>
  <si>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</si>
  <si>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</si>
  <si>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</si>
  <si>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</si>
  <si>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</si>
  <si>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</si>
  <si>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</si>
  <si>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</si>
  <si>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</si>
  <si>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</si>
  <si>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</si>
  <si>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</si>
  <si>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</si>
  <si>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</si>
  <si>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</si>
  <si>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</si>
  <si>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</si>
  <si>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</si>
  <si>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</si>
  <si>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</si>
  <si>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</si>
  <si>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</si>
  <si>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</si>
  <si>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</si>
  <si>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</si>
  <si>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</si>
  <si>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</si>
  <si>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</si>
  <si>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</si>
  <si>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</si>
  <si>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</si>
  <si>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</si>
  <si>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</si>
  <si>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</si>
  <si>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</si>
  <si>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</si>
  <si>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</si>
  <si>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</si>
  <si>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</si>
  <si>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</si>
  <si>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</si>
  <si>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</si>
  <si>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</si>
  <si>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</si>
  <si>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</si>
  <si>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</si>
  <si>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</si>
  <si>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</si>
  <si>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</si>
  <si>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</si>
  <si>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</si>
  <si>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</si>
  <si>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</si>
  <si>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</si>
  <si>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</si>
  <si>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</si>
  <si>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</si>
  <si>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</si>
  <si>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</si>
  <si>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</si>
  <si>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</si>
  <si>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</si>
  <si>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</si>
  <si>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</si>
  <si>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</si>
  <si>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</si>
  <si>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</si>
  <si>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</si>
  <si>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</si>
  <si>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</si>
  <si>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</si>
  <si>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</si>
  <si>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</si>
  <si>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</si>
  <si>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</si>
  <si>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</si>
  <si>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</si>
  <si>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</si>
  <si>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</si>
  <si>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</si>
  <si>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</si>
  <si>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</si>
  <si>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</si>
  <si>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</si>
  <si>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</si>
  <si>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</si>
  <si>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</si>
  <si>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</si>
  <si>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</si>
  <si>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</si>
  <si>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</si>
  <si>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</si>
  <si>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</si>
  <si>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</si>
  <si>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</si>
  <si>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</si>
  <si>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</si>
  <si>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</si>
  <si>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</si>
  <si>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</si>
  <si>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</si>
  <si>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</si>
  <si>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</si>
  <si>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</si>
  <si>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</si>
  <si>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</si>
  <si>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</si>
  <si>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</si>
  <si>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</si>
  <si>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</si>
  <si>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</si>
  <si>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</si>
  <si>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</si>
  <si>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</si>
  <si>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</si>
  <si>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</si>
  <si>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</si>
  <si>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</si>
  <si>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</si>
  <si>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</si>
  <si>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</si>
  <si>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</si>
  <si>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</si>
  <si>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</si>
  <si>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</si>
  <si>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</si>
  <si>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</si>
  <si>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</si>
  <si>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</si>
  <si>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</si>
  <si>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</si>
  <si>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</si>
  <si>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</si>
  <si>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</si>
  <si>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</si>
  <si>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</si>
  <si>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</si>
  <si>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</si>
  <si>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</si>
  <si>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</si>
  <si>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</si>
  <si>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</si>
  <si>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</si>
  <si>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</si>
  <si>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</si>
  <si>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</si>
  <si>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</si>
  <si>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</si>
  <si>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</si>
  <si>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</si>
  <si>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</si>
  <si>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</si>
  <si>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</si>
  <si>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</si>
  <si>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</si>
  <si>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</si>
  <si>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</si>
  <si>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</si>
  <si>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</si>
  <si>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</si>
  <si>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</si>
  <si>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</si>
  <si>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</si>
  <si>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</si>
  <si>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</si>
  <si>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</si>
  <si>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</si>
  <si>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</si>
  <si>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</si>
  <si>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</si>
  <si>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</si>
  <si>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</si>
  <si>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</si>
  <si>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</si>
  <si>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</si>
  <si>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</si>
  <si>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</si>
  <si>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</si>
  <si>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</si>
  <si>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</si>
  <si>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</si>
  <si>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</si>
  <si>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</si>
  <si>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</si>
  <si>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</si>
  <si>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</si>
  <si>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</si>
  <si>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</si>
  <si>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</si>
  <si>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</si>
  <si>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</si>
  <si>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</si>
  <si>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</si>
  <si>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</si>
  <si>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</si>
  <si>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</si>
  <si>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</si>
  <si>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</si>
  <si>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</si>
  <si>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</si>
  <si>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</si>
  <si>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</si>
  <si>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</si>
  <si>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</si>
  <si>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</si>
  <si>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</si>
  <si>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</si>
  <si>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</si>
  <si>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</si>
  <si>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</si>
  <si>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</si>
  <si>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</si>
  <si>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</si>
  <si>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</si>
  <si>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</si>
  <si>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</si>
  <si>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</si>
  <si>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</si>
  <si>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</si>
  <si>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</si>
  <si>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</si>
  <si>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</si>
  <si>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</si>
  <si>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</si>
  <si>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</si>
  <si>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</si>
  <si>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</si>
  <si>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</si>
  <si>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</si>
  <si>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</si>
  <si>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</si>
  <si>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</si>
  <si>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</si>
  <si>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</si>
  <si>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</si>
  <si>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</si>
  <si>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</si>
  <si>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</si>
  <si>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</si>
  <si>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</si>
  <si>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</si>
  <si>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</si>
  <si>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</si>
  <si>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</si>
  <si>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</si>
  <si>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</si>
  <si>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</si>
  <si>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</si>
  <si>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</si>
  <si>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</si>
  <si>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</si>
  <si>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</si>
  <si>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</si>
  <si>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</si>
  <si>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</si>
  <si>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</si>
  <si>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</si>
  <si>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</si>
  <si>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</si>
  <si>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</si>
  <si>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</si>
  <si>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</si>
  <si>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</si>
  <si>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</si>
  <si>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</si>
  <si>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</si>
  <si>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</si>
  <si>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</si>
  <si>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</si>
  <si>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</si>
  <si>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</si>
  <si>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</si>
  <si>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</si>
  <si>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</si>
  <si>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</si>
  <si>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</si>
  <si>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</si>
  <si>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</si>
  <si>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</si>
  <si>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</si>
  <si>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</si>
  <si>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</si>
  <si>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</si>
  <si>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</si>
  <si>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</si>
  <si>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</si>
  <si>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</si>
  <si>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</si>
  <si>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</si>
  <si>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</si>
  <si>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</si>
  <si>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</si>
  <si>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</si>
  <si>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</si>
  <si>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</si>
  <si>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</si>
  <si>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</si>
  <si>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</si>
  <si>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</si>
  <si>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</si>
  <si>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</si>
  <si>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</si>
  <si>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</si>
  <si>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</si>
  <si>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</si>
  <si>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</si>
  <si>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</si>
  <si>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</si>
  <si>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</si>
  <si>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</si>
  <si>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</si>
  <si>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</si>
  <si>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</si>
  <si>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</si>
  <si>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</si>
  <si>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</si>
  <si>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</si>
  <si>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</si>
  <si>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</si>
  <si>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</si>
  <si>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</si>
  <si>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</si>
  <si>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</si>
  <si>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</si>
  <si>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</si>
  <si>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</si>
  <si>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</si>
  <si>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</si>
  <si>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</si>
  <si>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</si>
  <si>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</si>
  <si>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</si>
  <si>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</si>
  <si>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</si>
  <si>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</si>
  <si>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</si>
  <si>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</si>
  <si>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</si>
  <si>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</si>
  <si>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</si>
  <si>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</si>
  <si>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</si>
  <si>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</si>
  <si>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</si>
  <si>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</si>
  <si>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</si>
  <si>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</si>
  <si>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</si>
  <si>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</si>
  <si>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</si>
  <si>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</si>
  <si>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</si>
  <si>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</si>
  <si>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</si>
  <si>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</si>
  <si>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</si>
  <si>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</si>
  <si>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</si>
  <si>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</si>
  <si>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</si>
  <si>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</si>
  <si>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</si>
  <si>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</si>
  <si>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</si>
  <si>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</si>
  <si>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</si>
  <si>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</si>
  <si>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</si>
  <si>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</si>
  <si>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</si>
  <si>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</si>
  <si>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</si>
  <si>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</si>
  <si>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</si>
  <si>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</si>
  <si>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</si>
  <si>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</si>
  <si>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</si>
  <si>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</si>
  <si>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</si>
  <si>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</si>
  <si>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</si>
  <si>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</si>
  <si>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</si>
  <si>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</si>
  <si>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</si>
  <si>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</si>
  <si>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</si>
  <si>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</si>
  <si>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</si>
  <si>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</si>
  <si>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</si>
  <si>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</si>
  <si>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</si>
  <si>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</si>
  <si>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</si>
  <si>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</si>
  <si>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</si>
  <si>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</si>
  <si>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</si>
  <si>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</si>
  <si>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</si>
  <si>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</si>
  <si>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</si>
  <si>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</si>
  <si>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</si>
  <si>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</si>
  <si>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</si>
  <si>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</si>
  <si>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</si>
  <si>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</si>
  <si>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</si>
  <si>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</si>
  <si>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</si>
  <si>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</si>
  <si>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</si>
  <si>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</si>
  <si>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</si>
  <si>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</si>
  <si>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</si>
  <si>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</si>
  <si>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</si>
  <si>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</si>
  <si>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</si>
  <si>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</si>
  <si>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</si>
  <si>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</si>
  <si>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</si>
  <si>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</si>
  <si>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</si>
  <si>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</si>
  <si>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</si>
  <si>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</si>
  <si>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</si>
  <si>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</si>
  <si>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</si>
  <si>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</si>
  <si>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</si>
  <si>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</si>
  <si>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</si>
  <si>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</si>
  <si>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</si>
  <si>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</si>
  <si>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</si>
  <si>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</si>
  <si>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</si>
  <si>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</si>
  <si>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</si>
  <si>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</si>
  <si>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</si>
  <si>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</si>
  <si>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</si>
  <si>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</si>
  <si>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</si>
  <si>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</si>
  <si>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</si>
  <si>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</si>
  <si>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</si>
  <si>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</si>
  <si>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</si>
  <si>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</si>
  <si>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</si>
  <si>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</si>
  <si>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</si>
  <si>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</si>
  <si>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</si>
  <si>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</si>
  <si>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</si>
  <si>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</si>
  <si>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</si>
  <si>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</si>
  <si>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</si>
  <si>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</si>
  <si>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</si>
  <si>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</si>
  <si>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</si>
  <si>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</si>
  <si>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</si>
  <si>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</si>
  <si>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</si>
  <si>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</si>
  <si>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</si>
  <si>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</si>
  <si>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</si>
  <si>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</si>
  <si>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</si>
  <si>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</si>
  <si>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</si>
  <si>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</si>
  <si>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</si>
  <si>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</si>
  <si>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</si>
  <si>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</si>
  <si>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</si>
  <si>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</si>
  <si>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</si>
  <si>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</si>
  <si>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</si>
  <si>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</si>
  <si>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</si>
  <si>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</si>
  <si>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</si>
  <si>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</si>
  <si>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</si>
  <si>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</si>
  <si>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</si>
  <si>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</si>
  <si>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</si>
  <si>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</si>
  <si>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</si>
  <si>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</si>
  <si>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</si>
  <si>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</si>
  <si>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</si>
  <si>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</si>
  <si>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</si>
  <si>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</si>
  <si>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</si>
  <si>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</si>
  <si>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</si>
  <si>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</si>
  <si>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</si>
  <si>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</si>
  <si>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</si>
  <si>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</si>
  <si>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</si>
  <si>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</si>
  <si>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</si>
  <si>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</si>
  <si>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</si>
  <si>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</si>
  <si>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</si>
  <si>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</si>
  <si>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</si>
  <si>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</si>
  <si>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</si>
  <si>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</si>
  <si>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</si>
  <si>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</si>
  <si>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</si>
  <si>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</si>
  <si>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</si>
  <si>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</si>
  <si>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</si>
  <si>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</si>
  <si>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</si>
  <si>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</si>
  <si>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</si>
  <si>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</si>
  <si>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</si>
  <si>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</si>
  <si>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</si>
  <si>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</si>
  <si>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</si>
  <si>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</si>
  <si>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</si>
  <si>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</si>
  <si>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</si>
  <si>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</si>
  <si>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</si>
  <si>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</si>
  <si>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</si>
  <si>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</si>
  <si>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</si>
  <si>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</si>
  <si>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</si>
  <si>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</si>
  <si>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</si>
  <si>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</si>
  <si>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</si>
  <si>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</si>
  <si>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</si>
  <si>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</si>
  <si>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</si>
  <si>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</si>
  <si>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</si>
  <si>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</si>
  <si>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</si>
  <si>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</si>
  <si>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</si>
  <si>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</si>
  <si>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</si>
  <si>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</si>
  <si>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</si>
  <si>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</si>
  <si>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</si>
  <si>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</si>
  <si>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</si>
  <si>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</si>
  <si>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</si>
  <si>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</si>
  <si>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</si>
  <si>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</si>
  <si>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</si>
  <si>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</si>
  <si>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</si>
  <si>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</si>
  <si>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</si>
  <si>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</si>
  <si>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</si>
  <si>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</si>
  <si>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</si>
  <si>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</si>
  <si>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</si>
  <si>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</si>
  <si>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</si>
  <si>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</si>
  <si>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</si>
  <si>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</si>
  <si>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</si>
  <si>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</si>
  <si>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</si>
  <si>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</si>
  <si>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</si>
  <si>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</si>
  <si>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</si>
  <si>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</si>
  <si>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</si>
  <si>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</si>
  <si>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</si>
  <si>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</si>
  <si>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</si>
  <si>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</si>
  <si>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</si>
  <si>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</si>
  <si>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</si>
  <si>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</si>
  <si>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</si>
  <si>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</si>
  <si>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</si>
  <si>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</si>
  <si>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</si>
  <si>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</si>
  <si>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</si>
  <si>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</si>
  <si>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</si>
  <si>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</si>
  <si>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</si>
  <si>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</si>
  <si>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</si>
  <si>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</si>
  <si>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</si>
  <si>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</si>
  <si>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</si>
  <si>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</si>
  <si>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</si>
  <si>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</si>
  <si>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</si>
  <si>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</si>
  <si>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</si>
  <si>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</si>
  <si>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</si>
  <si>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</si>
  <si>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</si>
  <si>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</si>
  <si>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</si>
  <si>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</si>
  <si>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</si>
  <si>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</si>
  <si>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</si>
  <si>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</si>
  <si>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</si>
  <si>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</si>
  <si>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</si>
  <si>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</si>
  <si>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</si>
  <si>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</si>
  <si>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</si>
  <si>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</si>
  <si>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</si>
  <si>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</si>
  <si>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</si>
  <si>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</si>
  <si>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</si>
  <si>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</si>
  <si>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</si>
  <si>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</si>
  <si>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</si>
  <si>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</si>
  <si>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</si>
  <si>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</si>
  <si>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</si>
  <si>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</si>
  <si>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</si>
  <si>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</si>
  <si>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</si>
  <si>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</si>
  <si>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</si>
  <si>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</si>
  <si>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</si>
  <si>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</si>
  <si>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</si>
  <si>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</si>
  <si>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</si>
  <si>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</si>
  <si>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</si>
  <si>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</si>
  <si>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</si>
  <si>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</si>
  <si>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</si>
  <si>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</si>
  <si>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</si>
  <si>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</si>
  <si>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</si>
  <si>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</si>
  <si>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</si>
  <si>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</si>
  <si>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</si>
  <si>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</si>
  <si>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</si>
  <si>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</si>
  <si>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</si>
  <si>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</si>
  <si>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</si>
  <si>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</si>
  <si>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</si>
  <si>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</si>
  <si>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</si>
  <si>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</si>
  <si>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</si>
  <si>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</si>
  <si>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</si>
  <si>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</si>
  <si>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</si>
  <si>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</si>
  <si>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</si>
  <si>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</si>
  <si>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</si>
  <si>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</si>
  <si>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</si>
  <si>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</si>
  <si>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</si>
  <si>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</si>
  <si>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</si>
  <si>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</si>
  <si>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</si>
  <si>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</si>
  <si>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</si>
  <si>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</si>
  <si>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</si>
  <si>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</si>
  <si>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</si>
  <si>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</si>
  <si>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</si>
  <si>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</si>
  <si>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</si>
  <si>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</si>
  <si>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</si>
  <si>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</si>
  <si>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</si>
  <si>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</si>
  <si>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</si>
  <si>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</si>
  <si>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</si>
  <si>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</si>
  <si>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</si>
  <si>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</si>
  <si>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</si>
  <si>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</si>
  <si>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</si>
  <si>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</si>
  <si>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</si>
  <si>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</si>
  <si>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</si>
  <si>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</si>
  <si>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</si>
  <si>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</si>
  <si>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</si>
  <si>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</si>
  <si>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</si>
  <si>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</si>
  <si>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</si>
  <si>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</si>
  <si>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</si>
  <si>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</si>
  <si>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</si>
  <si>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</si>
  <si>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</si>
  <si>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</si>
  <si>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</si>
  <si>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</si>
  <si>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</si>
  <si>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</si>
  <si>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</si>
  <si>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</si>
  <si>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</si>
  <si>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</si>
  <si>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</si>
  <si>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</si>
  <si>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</si>
  <si>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</si>
  <si>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</si>
  <si>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</si>
  <si>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</si>
  <si>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</si>
  <si>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</si>
  <si>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</si>
  <si>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</si>
  <si>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</si>
  <si>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</si>
  <si>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</si>
  <si>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</si>
  <si>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</si>
  <si>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</si>
  <si>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</si>
  <si>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</si>
  <si>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</si>
  <si>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</si>
  <si>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</si>
  <si>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</si>
  <si>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</si>
  <si>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</si>
  <si>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</si>
  <si>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</si>
  <si>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</si>
  <si>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</si>
  <si>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</si>
  <si>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</si>
  <si>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</si>
  <si>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</si>
  <si>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</si>
  <si>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</si>
  <si>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</si>
  <si>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</si>
  <si>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</si>
  <si>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</si>
  <si>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</si>
  <si>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</si>
  <si>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</si>
  <si>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</si>
  <si>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</si>
  <si>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</si>
  <si>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</si>
  <si>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</si>
  <si>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</si>
  <si>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</si>
  <si>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</si>
  <si>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</si>
  <si>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</si>
  <si>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</si>
  <si>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</si>
  <si>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</si>
  <si>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</si>
  <si>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</si>
  <si>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</si>
  <si>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</si>
  <si>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</si>
  <si>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</si>
  <si>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</si>
  <si>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</si>
  <si>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</si>
  <si>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</si>
  <si>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</si>
  <si>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</si>
  <si>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</si>
  <si>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</si>
  <si>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</si>
  <si>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</si>
  <si>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</si>
  <si>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</si>
  <si>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</si>
  <si>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</si>
  <si>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</si>
  <si>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</si>
  <si>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</si>
  <si>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</si>
  <si>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</si>
  <si>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</si>
  <si>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</si>
  <si>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</si>
  <si>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</si>
  <si>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</si>
  <si>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</si>
  <si>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</si>
  <si>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</si>
  <si>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</si>
  <si>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</si>
  <si>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</si>
  <si>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</si>
  <si>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</si>
  <si>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</si>
  <si>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</si>
  <si>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</si>
  <si>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</si>
  <si>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</si>
  <si>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</si>
  <si>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</si>
  <si>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</si>
  <si>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</si>
  <si>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</si>
  <si>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</si>
  <si>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</si>
  <si>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</si>
  <si>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</si>
  <si>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</si>
  <si>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</si>
  <si>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</si>
  <si>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</si>
  <si>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</si>
  <si>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</si>
  <si>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</si>
  <si>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</si>
  <si>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</si>
  <si>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</si>
  <si>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</si>
  <si>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</si>
  <si>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</si>
  <si>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</si>
  <si>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</si>
  <si>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</si>
  <si>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</si>
  <si>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</si>
  <si>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</si>
  <si>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</si>
  <si>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</si>
  <si>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</si>
  <si>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</si>
  <si>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</si>
  <si>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</si>
  <si>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</si>
  <si>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</si>
  <si>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</si>
  <si>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</si>
  <si>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</si>
  <si>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</si>
  <si>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</si>
  <si>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</si>
  <si>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</si>
  <si>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</si>
  <si>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</si>
  <si>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</si>
  <si>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</si>
  <si>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</si>
  <si>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</si>
  <si>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</si>
  <si>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</si>
  <si>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</si>
  <si>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</si>
  <si>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</si>
  <si>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</si>
  <si>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</si>
  <si>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</si>
  <si>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</si>
  <si>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</si>
  <si>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</si>
  <si>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</si>
  <si>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</si>
  <si>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</si>
  <si>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</si>
  <si>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</si>
  <si>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</si>
  <si>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</si>
  <si>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</si>
  <si>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</si>
  <si>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</si>
  <si>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</si>
  <si>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</si>
  <si>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</si>
  <si>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</si>
  <si>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</si>
  <si>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</si>
  <si>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</si>
  <si>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</si>
  <si>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</si>
  <si>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</si>
  <si>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</si>
  <si>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</si>
  <si>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</si>
  <si>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</si>
  <si>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</si>
  <si>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</si>
  <si>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</si>
  <si>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</si>
  <si>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</si>
  <si>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</si>
  <si>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</si>
  <si>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</si>
  <si>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</si>
  <si>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</si>
  <si>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</si>
  <si>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</si>
  <si>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</si>
  <si>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</si>
  <si>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</si>
  <si>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</si>
  <si>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</si>
  <si>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</si>
  <si>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</si>
  <si>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</si>
  <si>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</si>
  <si>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</si>
  <si>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</si>
  <si>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</si>
  <si>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</si>
  <si>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</si>
  <si>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</si>
  <si>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</si>
  <si>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</si>
  <si>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</si>
  <si>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</si>
  <si>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</si>
  <si>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</si>
  <si>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</si>
  <si>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</si>
  <si>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</si>
  <si>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</si>
  <si>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</si>
  <si>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</si>
  <si>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</si>
  <si>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</si>
  <si>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</si>
  <si>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</si>
  <si>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</si>
  <si>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</si>
  <si>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</si>
  <si>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</si>
  <si>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</si>
  <si>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</si>
  <si>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</si>
  <si>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</si>
  <si>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</si>
  <si>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</si>
  <si>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</si>
  <si>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</si>
  <si>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</si>
  <si>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</si>
  <si>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</si>
  <si>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</si>
  <si>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</si>
  <si>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</si>
  <si>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</si>
  <si>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</si>
  <si>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</si>
  <si>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</si>
  <si>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</si>
  <si>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</si>
  <si>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</si>
  <si>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</si>
  <si>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</si>
  <si>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</si>
  <si>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</si>
  <si>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</si>
  <si>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</si>
  <si>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</si>
  <si>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</si>
  <si>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</si>
  <si>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</si>
  <si>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</si>
  <si>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</si>
  <si>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</si>
  <si>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</si>
  <si>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</si>
  <si>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</si>
  <si>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</si>
  <si>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</si>
  <si>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</si>
  <si>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</si>
  <si>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</si>
  <si>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</si>
  <si>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</si>
  <si>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</si>
  <si>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</si>
  <si>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</si>
  <si>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</si>
  <si>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</si>
  <si>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</si>
  <si>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</si>
  <si>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</si>
  <si>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</si>
  <si>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</si>
  <si>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</si>
  <si>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</si>
  <si>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</si>
  <si>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</si>
  <si>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</si>
  <si>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</si>
  <si>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</si>
  <si>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</si>
  <si>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</si>
  <si>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</si>
  <si>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</si>
  <si>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</si>
  <si>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</si>
  <si>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</si>
  <si>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</si>
  <si>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</si>
  <si>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</si>
  <si>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</si>
  <si>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</si>
  <si>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</si>
  <si>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</si>
  <si>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</si>
  <si>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</si>
  <si>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</si>
  <si>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</si>
  <si>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</si>
  <si>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</si>
  <si>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</si>
  <si>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</si>
  <si>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</si>
  <si>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</si>
  <si>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</si>
  <si>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</si>
  <si>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</si>
  <si>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</si>
  <si>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</si>
  <si>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</si>
  <si>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</si>
  <si>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</si>
  <si>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</si>
  <si>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</si>
  <si>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</si>
  <si>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</si>
  <si>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</si>
  <si>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</si>
  <si>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</si>
  <si>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</si>
  <si>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</si>
  <si>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</si>
  <si>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</si>
  <si>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</si>
  <si>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</si>
  <si>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</si>
  <si>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</si>
  <si>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</si>
  <si>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</si>
  <si>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</si>
  <si>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</si>
  <si>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</si>
  <si>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</si>
  <si>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</si>
  <si>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</si>
  <si>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</si>
  <si>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</si>
  <si>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</si>
  <si>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</si>
  <si>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</si>
  <si>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</si>
  <si>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</si>
  <si>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</si>
  <si>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</si>
  <si>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</si>
  <si>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</si>
  <si>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</si>
  <si>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</si>
  <si>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</si>
  <si>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</si>
  <si>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</si>
  <si>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</si>
  <si>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</si>
  <si>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</si>
  <si>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</si>
  <si>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</si>
  <si>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</si>
  <si>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</si>
  <si>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</si>
  <si>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</si>
  <si>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</si>
  <si>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</si>
  <si>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</si>
  <si>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</si>
  <si>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</si>
  <si>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</si>
  <si>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</si>
  <si>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</si>
  <si>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</si>
  <si>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</si>
  <si>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</si>
  <si>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</si>
  <si>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</si>
  <si>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</si>
  <si>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</si>
  <si>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</si>
  <si>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</si>
  <si>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</si>
  <si>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 xml:space="preserve">30 min </t>
  </si>
  <si>
    <t>PCM-20251125-00000830</t>
  </si>
  <si>
    <t xml:space="preserve">2025-11-25 10:17:55
</t>
  </si>
  <si>
    <t xml:space="preserve">50 min </t>
  </si>
  <si>
    <t xml:space="preserve"> PCM-20250215-00000830 </t>
  </si>
  <si>
    <t>LTE site still down and  site located in aramco area access issue need special permission</t>
  </si>
  <si>
    <t>PCM-20251125-00000676</t>
  </si>
  <si>
    <t>At site TS</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</si>
  <si>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</si>
  <si>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</si>
  <si>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</si>
  <si>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</si>
  <si>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</si>
  <si>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</si>
  <si>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</si>
  <si>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</si>
  <si>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</si>
  <si>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</si>
  <si>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</si>
  <si>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</si>
  <si>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</si>
  <si>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</si>
  <si>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</si>
  <si>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</si>
  <si>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</si>
  <si>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15 min </t>
  </si>
  <si>
    <t>PCM-20251125-00000736</t>
  </si>
  <si>
    <t xml:space="preserve">EM team need 10 min </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</si>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</sst>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5" totalsRowShown="0" headerRowDxfId="47" dataDxfId="46" headerRowBorderDxfId="44" tableBorderDxfId="45" totalsRowBorderDxfId="43">
  <autoFilter ref="A1:L3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323.50472060184984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45986.453146527776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45986.453146527776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45986.453146527776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45986.453146527776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45986.453146527776</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45986.453146527776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45986.453146527776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45986.453146527776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45986.453146527776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45986.453146527776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45986.453146527776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45986.453146527776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45986.453146527776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45986.453146527776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45986.453146527776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45986.453146527776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45986.453146527776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45986.453146527776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45986.453146527776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45986.453146527776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45986.453146527776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45986.453146527776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45986.453146527776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45986.453146527776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45986.453146527776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45986.453146527776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45986.453146527776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45986.453146527776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45986.453146527776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45986.453146527776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45986.453146527776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45986.453146527776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45986.453146527776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45986.453146527776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45986.453146527776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45986.453146527776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45986.453146527776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45986.453146527776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45986.453146527776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45986.453146527776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45986.453146527776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45986.453146527776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45986.453146527776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45986.453146527776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45986.453146527776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45986.453146527776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45986.453146527776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45986.453146527776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45986.453146527776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45986.453146527776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45986.453146527776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45986.453146527776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45986.453146527776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45986.453146527776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45986.453146527776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45986.453146527776</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45986.453146527776</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45986.453146527776</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161.45330856481451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2.0657275462945108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2.7278472218313254E-2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1.8991435186762828E-2</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45986.453146527776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45986.453146527776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45986.453146527776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45986.453146527776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45986.453146527776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45986.453146527776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45986.453146527776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45986.453146527776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45986.453146527776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45986.453146527776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45986.453146527776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45986.453146527776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45986.453146527776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45986.453146527776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45986.453146527776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45986.453146527776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45986.453146527776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45986.453146527776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45986.453146527776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45986.453146527776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45986.453146527776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45986.453146527776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45986.453146527776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45986.453146527776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45986.453146527776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45986.453146527776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45986.453146527776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45986.453146527776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45986.453146527776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45986.453146527776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45986.453146527776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45986.453146527776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45986.453146527776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45986.453146527776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45986.453146527776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45986.453146527776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45986.453146527776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45986.453146527776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45986.453146527776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45986.453146527776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45986.453146527776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45986.453146527776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45986.453146527776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45986.453146527776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45986.453146527776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45986.453146527776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45986.453146527776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45986.453146527776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45986.453146527776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45986.453146527776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45986.453146527776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45986.453146527776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45986.453146527776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45986.453146527776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45986.453146527776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45986.453146527776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45986.453146527776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45986.453146527776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45986.453146527776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45986.453146527776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45986.453146527776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45986.453146527776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45986.453146527776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45986.453146527776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45986.453146527776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45986.453146527776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45986.453146527776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45986.453146527776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45986.453146527776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45986.453146527776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45986.453146527776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45986.453146527776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45986.453146527776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45986.453146527776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45986.453146527776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45986.453146527776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45986.453146527776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45986.453146527776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45986.453146527776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45986.453146527776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45986.453146527776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45986.453146527776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45986.453146527776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45986.453146527776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45986.453146527776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45986.453146527776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45986.453146527776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45986.453146527776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45986.453146527776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45986.453146527776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45986.453146527776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45986.453146527776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45986.453146527776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45986.453146527776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45986.453146527776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45986.453146527776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45986.453146527776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45986.453146527776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45986.453146527776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45986.453146527776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45986.453146527776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45986.453146527776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45986.453146527776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45986.453146527776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45986.453146527776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45986.453146527776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45986.453146527776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45986.453146527776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45986.453146527776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45986.453146527776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45986.453146527776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45986.453146527776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45986.453146527776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45986.453146527776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45986.453146527776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45986.453146527776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45986.453146527776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45986.453146527776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45986.453146527776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45986.453146527776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45986.453146527776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45986.453146527776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45986.453146527776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45986.453146527776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45986.453146527776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45986.453146527776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45986.453146527776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45986.453146527776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45986.453146527776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45986.453146527776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45986.453146527776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45986.453146527776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45986.453146527776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45986.453146527776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45986.453146527776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45986.453146527776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45986.453146527776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45986.453146527776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45986.453146527776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45986.453146527776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45986.453146527776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45986.453146527776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45986.453146527776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45986.453146527776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45986.453146527776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45986.453146527776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45986.453146527776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45986.453146527776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45986.453146527776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45986.453146527776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45986.453146527776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45986.453146527776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45986.453146527776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45986.453146527776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45986.453146527776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45986.453146527776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45986.453146527776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45986.453146527776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45986.453146527776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45986.453146527776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45986.453146527776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45986.453146527776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45986.453146527776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45986.453146527776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45986.453146527776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45986.453146527776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45986.453146527776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45986.453146527776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45986.453146527776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45986.453146527776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45986.453146527776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45986.453146527776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45986.453146527776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45986.453146527776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45986.453146527776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45986.453146527776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45986.453146527776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45986.453146527776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45986.453146527776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45986.453146527776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45986.453146527776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45986.453146527776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45986.453146527776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45986.453146527776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45986.453146527776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45986.453146527776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45986.453146527776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45986.453146527776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45986.453146527776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45986.453146527776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45986.453146527776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45986.453146527776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45986.453146527776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45986.453146527776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45986.453146527776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45986.453146527776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45986.453146527776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45986.453146527776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45986.453146527776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45986.453146527776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45986.453146527776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45986.453146527776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45986.453146527776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45986.453146527776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45986.453146527776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45986.453146527776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45986.453146527776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45986.453146527776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45986.453146527776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45986.453146527776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45986.453146527776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45986.453146527776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45986.453146527776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45986.453146527776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45986.453146527776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45986.453146527776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45986.453146527776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45986.453146527776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45986.453146527776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45986.453146527776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45986.453146527776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45986.453146527776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45986.453146527776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45986.453146527776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45986.453146527776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45986.453146527776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45986.453146527776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45986.453146527776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45986.453146527776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45986.453146527776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45986.453146527776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45986.453146527776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45986.453146527776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45986.453146527776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45986.453146527776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45986.453146527776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45986.453146527776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45986.453146527776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45986.453146527776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45986.453146527776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45986.453146527776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45986.453146527776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45986.453146527776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45986.453146527776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45986.453146527776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45986.453146527776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45986.453146527776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45986.453146527776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45986.453146527776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45986.453146527776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45986.453146527776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45986.453146527776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45986.453146527776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45986.453146527776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45986.453146527776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45986.453146527776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45986.453146527776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45986.453146527776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45986.453146527776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45986.453146527776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45986.453146527776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45986.453146527776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45986.453146527776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45986.453146527776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45986.453146527776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45986.453146527776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45986.453146527776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45986.453146527776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45986.453146527776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45986.453146527776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45986.453146527776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45986.453146527776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45986.453146527776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45986.453146527776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45986.453146527776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45986.453146527776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45986.453146527776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45986.453146527776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45986.453146527776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45986.453146527776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45986.453146527776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45986.453146527776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45986.453146527776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45986.453146527776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45986.453146527776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45986.453146527776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45986.453146527776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45986.453146527776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45986.453146527776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45986.453146527776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45986.453146527776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45986.453146527776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45986.453146527776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45986.453146527776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45986.453146527776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45986.453146527776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45986.453146527776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45986.453146527776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45986.453146527776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45986.453146527776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45986.453146527776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45986.453146527776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45986.453146527776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45986.453146527776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45986.453146527776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45986.453146527776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45986.453146527776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45986.453146527776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45986.453146527776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45986.453146527776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45986.453146527776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45986.453146527776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45986.453146527776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45986.453146527776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45986.453146527776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45986.453146527776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45986.453146527776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45986.453146527776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45986.453146527776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45986.453146527776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45986.453146527776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45986.453146527776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45986.453146527776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45986.453146527776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45986.453146527776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45986.453146527776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45986.453146527776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45986.453146527776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45986.453146527776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45986.453146527776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45986.453146527776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45986.453146527776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45986.453146527776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45986.453146527776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45986.453146527776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45986.453146527776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45986.453146527776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45986.453146527776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45986.453146527776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45986.453146527776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45986.453146527776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45986.453146527776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45986.453146527776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45986.453146527776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45986.453146527776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45986.453146527776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45986.453146527776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45986.453146527776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45986.453146527776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45986.453146527776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45986.453146527776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45986.453146527776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45986.453146527776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45986.453146527776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45986.453146527776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45986.453146527776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45986.453146527776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45986.453146527776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45986.453146527776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45986.453146527776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45986.453146527776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45986.453146527776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45986.453146527776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45986.453146527776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45986.453146527776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45986.453146527776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45986.453146527776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45986.453146527776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45986.453146527776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45986.453146527776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45986.453146527776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45986.453146527776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45986.453146527776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45986.453146527776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45986.453146527776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45986.453146527776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45986.453146527776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45986.453146527776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45986.453146527776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45986.453146527776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45986.453146527776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45986.453146527776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45986.453146527776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45986.453146527776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45986.453146527776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45986.453146527776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45986.453146527776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45986.453146527776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45986.453146527776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45986.453146527776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45986.453146527776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45986.453146527776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45986.453146527776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45986.453146527776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45986.453146527776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45986.453146527776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45986.453146527776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45986.453146527776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45986.453146527776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45986.453146527776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45986.453146527776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45986.453146527776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45986.453146527776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45986.453146527776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45986.453146527776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45986.453146527776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45986.453146527776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45986.453146527776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45986.453146527776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45986.453146527776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45986.453146527776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45986.453146527776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45986.453146527776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45986.453146527776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45986.453146527776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45986.453146527776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45986.453146527776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45986.453146527776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45986.453146527776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45986.453146527776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45986.453146527776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45986.453146527776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45986.453146527776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45986.453146527776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45986.453146527776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45986.453146527776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45986.453146527776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45986.453146527776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45986.453146527776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45986.453146527776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45986.453146527776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45986.453146527776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45986.453146527776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45986.453146527776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45986.453146527776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45986.453146527776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45986.453146527776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45986.453146527776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45986.453146527776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45986.453146527776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45986.453146527776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45986.453146527776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45986.453146527776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45986.453146527776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45986.453146527776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45986.453146527776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45986.453146527776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45986.453146527776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45986.453146527776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45986.453146527776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45986.453146527776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45986.453146527776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45986.453146527776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45986.453146527776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45986.453146527776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45986.453146527776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45986.453146527776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45986.453146527776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45986.453146527776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45986.453146527776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45986.453146527776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45986.453146527776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45986.453146527776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45986.453146527776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45986.453146527776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45986.453146527776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45986.453146527776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45986.453146527776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45986.453146527776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45986.453146527776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45986.453146527776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45986.453146527776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45986.453146527776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45986.453146527776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45986.453146527776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45986.453146527776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45986.453146527776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45986.453146527776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45986.453146527776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45986.453146527776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45986.453146527776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45986.453146527776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45986.453146527776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45986.453146527776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45986.453146527776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45986.453146527776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45986.453146527776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45986.453146527776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45986.453146527776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45986.453146527776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45986.453146527776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45986.453146527776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45986.453146527776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45986.453146527776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45986.453146527776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45986.453146527776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45986.453146527776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45986.453146527776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45986.453146527776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45986.453146527776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45986.453146527776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45986.453146527776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45986.453146527776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45986.453146527776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45986.453146527776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45986.453146527776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45986.453146527776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45986.453146527776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45986.453146527776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45986.453146527776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45986.453146527776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45986.453146527776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45986.453146527776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45986.453146527776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45986.453146527776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45986.453146527776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45986.453146527776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45986.453146527776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45986.453146527776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45986.453146527776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45986.453146527776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45986.453146527776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45986.453146527776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45986.453146527776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45986.453146527776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45986.453146527776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45986.453146527776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45986.453146527776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45986.453146527776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45986.453146527776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45986.453146527776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45986.453146527776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45986.453146527776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45986.453146527776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45986.453146527776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45986.453146527776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45986.453146527776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45986.453146527776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45986.453146527776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45986.453146527776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45986.453146527776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45986.453146527776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45986.453146527776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45986.453146527776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45986.453146527776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45986.453146527776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45986.453146527776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45986.453146527776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45986.453146527776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45986.453146527776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45986.453146527776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45986.453146527776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45986.453146527776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45986.453146527776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45986.453146527776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45986.453146527776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45986.453146527776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45986.453146527776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45986.453146527776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45986.453146527776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45986.453146527776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45986.453146527776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45986.453146527776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45986.453146527776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45986.453146527776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45986.453146527776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45986.453146527776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45986.453146527776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45986.453146527776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45986.453146527776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45986.453146527776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45986.453146527776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45986.453146527776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45986.453146527776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45986.453146527776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45986.453146527776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45986.453146527776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45986.453146527776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45986.453146527776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45986.453146527776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45986.453146527776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45986.453146527776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45986.453146527776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45986.453146527776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45986.453146527776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45986.453146527776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45986.453146527776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45986.453146527776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45986.453146527776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45986.453146527776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45986.453146527776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45986.453146527776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45986.453146527776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45986.453146527776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45986.453146527776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45986.453146527776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45986.453146527776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45986.453146527776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45986.453146527776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45986.453146527776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45986.453146527776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45986.453146527776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45986.453146527776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45986.453146527776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45986.453146527776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45986.453146527776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45986.453146527776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45986.453146527776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45986.453146527776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45986.453146527776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45986.453146527776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45986.453146527776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45986.453146527776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45986.453146527776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45986.453146527776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45986.453146527776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45986.453146527776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45986.453146527776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45986.453146527776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45986.453146527776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45986.453146527776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45986.453146527776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45986.453146527776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45986.453146527776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45986.453146527776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45986.453146527776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45986.453146527776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45986.453146527776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45986.453146527776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45986.453146527776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45986.453146527776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45986.453146527776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45986.453146527776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45986.453146527776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45986.453146527776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45986.453146527776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45986.453146527776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45986.453146527776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45986.453146527776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45986.453146527776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45986.453146527776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45986.453146527776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45986.453146527776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45986.453146527776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45986.453146527776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45986.453146527776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45986.453146527776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45986.453146527776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45986.453146527776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45986.453146527776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45986.453146527776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45986.453146527776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45986.453146527776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45986.453146527776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45986.453146527776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45986.453146527776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45986.453146527776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45986.453146527776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45986.453146527776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45986.453146527776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45986.453146527776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45986.453146527776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45986.453146527776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45986.453146527776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45986.453146527776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45986.453146527776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45986.453146527776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45986.453146527776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45986.453146527776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45986.453146527776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45986.453146527776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45986.453146527776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45986.453146527776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45986.453146527776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45986.453146527776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45986.453146527776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45986.453146527776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45986.453146527776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45986.453146527776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45986.453146527776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45986.453146527776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45986.453146527776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45986.453146527776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45986.453146527776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45986.453146527776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45986.453146527776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45986.453146527776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45986.453146527776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45986.453146527776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45986.453146527776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45986.453146527776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45986.453146527776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45986.453146527776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45986.453146527776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45986.453146527776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45986.453146527776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45986.453146527776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45986.453146527776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45986.453146527776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45986.453146527776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45986.453146527776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45986.453146527776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45986.453146527776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45986.453146527776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45986.453146527776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45986.453146527776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45986.453146527776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45986.453146527776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45986.453146527776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45986.453146527776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45986.453146527776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45986.453146527776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45986.453146527776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45986.453146527776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45986.453146527776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45986.453146527776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45986.453146527776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45986.453146527776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45986.453146527776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45986.453146527776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45986.453146527776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45986.453146527776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45986.453146527776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45986.453146527776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45986.453146527776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45986.453146527776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45986.453146527776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45986.453146527776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45986.453146527776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45986.453146527776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45986.453146527776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45986.453146527776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45986.453146527776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45986.453146527776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45986.453146527776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45986.453146527776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45986.453146527776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45986.453146527776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45986.453146527776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45986.453146527776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45986.453146527776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45986.453146527776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45986.453146527776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45986.453146527776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45986.453146527776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45986.453146527776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45986.453146527776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45986.453146527776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45986.453146527776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45986.453146527776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45986.453146527776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45986.453146527776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45986.453146527776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45986.453146527776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45986.453146527776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45986.453146527776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45986.453146527776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45986.453146527776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45986.453146527776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45986.453146527776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45986.453146527776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45986.453146527776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45986.453146527776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45986.453146527776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45986.453146527776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45986.453146527776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45986.453146527776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45986.453146527776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45986.453146527776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45986.453146527776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45986.453146527776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45986.453146527776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45986.453146527776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45986.453146527776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45986.453146527776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45986.453146527776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45986.453146527776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45986.453146527776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45986.453146527776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45986.453146527776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45986.453146527776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45986.453146527776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45986.453146527776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45986.453146527776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45986.453146527776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45986.453146527776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45986.453146527776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45986.453146527776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45986.453146527776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45986.453146527776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45986.453146527776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45986.453146527776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45986.453146527776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45986.453146527776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45986.453146527776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45986.453146527776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45986.453146527776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45986.453146527776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45986.453146527776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45986.453146527776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45986.453146527776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45986.453146527776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45986.453146527776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45986.453146527776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45986.453146527776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45986.453146527776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45986.453146527776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45986.453146527776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45986.453146527776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45986.453146527776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45986.453146527776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45986.453146527776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45986.453146527776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45986.453146527776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45986.453146527776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45986.453146527776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45986.453146527776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45986.453146527776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45986.453146527776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45986.453146527776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45986.453146527776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45986.453146527776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45986.453146527776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45986.453146527776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45986.453146527776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45986.453146527776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45986.453146527776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45986.453146527776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45986.453146527776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45986.453146527776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45986.453146527776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45986.453146527776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45986.453146527776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45986.453146527776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45986.453146527776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45986.453146527776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45986.453146527776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45986.453146527776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45986.453146527776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45986.453146527776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45986.453146527776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45986.453146527776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45986.453146527776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45986.453146527776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45986.453146527776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45986.453146527776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45986.453146527776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45986.453146527776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45986.453146527776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45986.453146527776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45986.453146527776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45986.453146527776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45986.453146527776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45986.453146527776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45986.453146527776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45986.453146527776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45986.453146527776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45986.453146527776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45986.453146527776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45986.453146527776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45986.453146527776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45986.453146527776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45986.453146527776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45986.453146527776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45986.453146527776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45986.453146527776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45986.453146527776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45986.453146527776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45986.453146527776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45986.453146527776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45986.453146527776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45986.453146527776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45986.453146527776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45986.453146527776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45986.453146527776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45986.453146527776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45986.453146527776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45986.453146527776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45986.453146527776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45986.453146527776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45986.453146527776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45986.453146527776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45986.453146527776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45986.453146527776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45986.453146527776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45986.453146527776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45986.453146527776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45986.453146527776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45986.453146527776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45986.453146527776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45986.453146527776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45986.453146527776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45986.453146527776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45986.453146527776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45986.453146527776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45986.453146527776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45986.453146527776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45986.453146527776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45986.453146527776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45986.453146527776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45986.453146527776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45986.453146527776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45986.453146527776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45986.453146527776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45986.453146527776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45986.453146527776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45986.453146527776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45986.453146527776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45986.453146527776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45986.453146527776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45986.453146527776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45986.453146527776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45986.453146527776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45986.453146527776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45986.453146527776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45986.453146527776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45986.453146527776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45986.453146527776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45986.453146527776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45986.453146527776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45986.453146527776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45986.453146527776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45986.453146527776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45986.453146527776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45986.453146527776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45986.453146527776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45986.453146527776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45986.453146527776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45986.453146527776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45986.453146527776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45986.453146527776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45986.453146527776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45986.453146527776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45986.453146527776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45986.453146527776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45986.453146527776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45986.453146527776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45986.453146527776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45986.453146527776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45986.453146527776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45986.453146527776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45986.453146527776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45986.453146527776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45986.453146527776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45986.453146527776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45986.453146527776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45986.453146527776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45986.453146527776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45986.453146527776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45986.453146527776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45986.453146527776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45986.453146527776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45986.453146527776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45986.453146527776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45986.453146527776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45986.453146527776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45986.453146527776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45986.453146527776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45986.453146527776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45986.453146527776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45986.453146527776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45986.453146527776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45986.453146527776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45986.453146527776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45986.453146527776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45986.453146527776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45986.453146527776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45986.453146527776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45986.453146527776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45986.453146527776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45986.453146527776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45986.453146527776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45986.453146527776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45986.453146527776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45986.453146527776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45986.453146527776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45986.453146527776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45986.453146527776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45986.453146527776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45986.453146527776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45986.453146527776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45986.453146527776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45986.453146527776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45986.453146527776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45986.453146527776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45986.453146527776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45986.453146527776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45986.453146527776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45986.453146527776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45986.453146527776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45986.453146527776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45986.453146527776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45986.453146527776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45986.453146527776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45986.453146527776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45986.453146527776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45986.453146527776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45986.453146527776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45986.453146527776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45986.453146527776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45986.453146527776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45986.453146527776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45986.453146527776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45986.453146527776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45986.453146527776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45986.453146527776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45986.453146527776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45986.453146527776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45986.453146527776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45986.453146527776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45986.453146527776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45986.453146527776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45986.453146527776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45986.453146527776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45986.453146527776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45986.453146527776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45986.453146527776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45986.453146527776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45986.453146527776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45986.453146527776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45986.453146527776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45986.453146527776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45986.453146527776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45986.453146527776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45986.453146527776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45986.453146527776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45986.453146527776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45986.453146527776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45986.453146527776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45986.453146527776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45986.453146527776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45986.453146527776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45986.453146527776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45986.453146527776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45986.453146527776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45986.453146527776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45986.453146527776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45986.453146527776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45986.453146527776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45986.453146527776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45986.453146527776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45986.453146527776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45986.453146527776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45986.453146527776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45986.453146527776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45986.453146527776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45986.453146527776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45986.453146527776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45986.453146527776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45986.453146527776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45986.453146527776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45986.453146527776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45986.453146527776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45986.453146527776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45986.453146527776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45986.453146527776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45986.453146527776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45986.453146527776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45986.453146527776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45986.453146527776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45986.453146527776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45986.453146527776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45986.453146527776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45986.453146527776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45986.453146527776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45986.453146527776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45986.453146527776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45986.453146527776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45986.453146527776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45986.453146527776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45986.453146527776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45986.453146527776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45986.453146527776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45986.453146527776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5"/>
  <sheetViews>
    <sheetView tabSelected="1" workbookViewId="0">
      <selection activeCell="A5" sqref="A5: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282.97242893517978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30486</v>
      </c>
      <c r="E3" s="94" t="s">
        <v>39021</v>
      </c>
      <c r="F3" s="95">
        <v>45986.378113425926</v>
      </c>
      <c r="G3" s="96">
        <f t="shared" ref="G3:G63" ca="1" si="0">IFERROR(NOW()-F3,"")</f>
        <v>7.5033101849840023E-2</v>
      </c>
      <c r="H3" s="95">
        <v>45986.372071759259</v>
      </c>
      <c r="I3" s="113" t="str">
        <f>IFERROR(VLOOKUP(D3,DB!A:F,6,0),"")</f>
        <v>SCECO</v>
      </c>
      <c r="J3" s="113" t="str">
        <f>IFERROR(VLOOKUP(D3,DB!A:G,7,0),"")</f>
        <v>Vandalized</v>
      </c>
      <c r="K3" s="97" t="s">
        <v>39116</v>
      </c>
      <c r="L3" s="91" t="str">
        <f>IFERROR(VLOOKUP(D3,DB!A:I,9,0),"")</f>
        <v>Latis</v>
      </c>
    </row>
    <row r="4" spans="1:16" ht="15" customHeight="1">
      <c r="A4" s="113" t="s">
        <v>39117</v>
      </c>
      <c r="B4" s="113" t="str">
        <f>IFERROR(VLOOKUP(D4,DB!A:K,11,0),"")</f>
        <v>R4</v>
      </c>
      <c r="C4" s="93">
        <v>1</v>
      </c>
      <c r="D4" s="91" t="s">
        <v>38556</v>
      </c>
      <c r="E4" s="94" t="s">
        <v>39021</v>
      </c>
      <c r="F4" s="95"/>
      <c r="G4" s="96">
        <f t="shared" ca="1" si="0"/>
        <v>45986.453146527776</v>
      </c>
      <c r="H4" s="95">
        <v>45986.37363425926</v>
      </c>
      <c r="I4" s="113" t="str">
        <f>IFERROR(VLOOKUP(D4,DB!A:F,6,0),"")</f>
        <v>SCECO</v>
      </c>
      <c r="J4" s="113" t="str">
        <f>IFERROR(VLOOKUP(D4,DB!A:G,7,0),"")</f>
        <v>No BB Shifted</v>
      </c>
      <c r="K4" s="97" t="s">
        <v>39118</v>
      </c>
      <c r="L4" s="91" t="str">
        <f>IFERROR(VLOOKUP(D4,DB!A:I,9,0),"")</f>
        <v>Latis</v>
      </c>
    </row>
    <row r="5" spans="1:16" ht="15" customHeight="1">
      <c r="A5" s="113" t="s">
        <v>39117</v>
      </c>
      <c r="B5" s="113" t="str">
        <f>IFERROR(VLOOKUP(D5,DB!A:K,11,0),"")</f>
        <v>R4</v>
      </c>
      <c r="C5" s="93">
        <v>1</v>
      </c>
      <c r="D5" s="91" t="s">
        <v>33959</v>
      </c>
      <c r="E5" s="94" t="s">
        <v>39021</v>
      </c>
      <c r="F5" s="95"/>
      <c r="G5" s="96">
        <f t="shared" ca="1" si="0"/>
        <v>45986.453146527776</v>
      </c>
      <c r="H5" s="95">
        <v>45986.419328703705</v>
      </c>
      <c r="I5" s="113" t="str">
        <f>IFERROR(VLOOKUP(D5,DB!A:F,6,0),"")</f>
        <v>SCECO</v>
      </c>
      <c r="J5" s="113" t="str">
        <f>IFERROR(VLOOKUP(D5,DB!A:G,7,0),"")</f>
        <v>Dead</v>
      </c>
      <c r="K5" s="97" t="s">
        <v>39119</v>
      </c>
      <c r="L5" s="91" t="str">
        <f>IFERROR(VLOOKUP(D5,DB!A:I,9,0),"")</f>
        <v>Latis</v>
      </c>
    </row>
    <row r="6" spans="1:16" ht="15" customHeight="1">
      <c r="A6" s="113" t="s">
        <v>39117</v>
      </c>
      <c r="B6" s="113" t="str">
        <f>IFERROR(VLOOKUP(D6,DB!A:K,11,0),"")</f>
        <v>R4</v>
      </c>
      <c r="C6" s="93">
        <v>2</v>
      </c>
      <c r="D6" s="91" t="s">
        <v>28913</v>
      </c>
      <c r="E6" s="94" t="s">
        <v>39021</v>
      </c>
      <c r="F6" s="95"/>
      <c r="G6" s="96">
        <f t="shared" ca="1" si="0"/>
        <v>45986.453146527776</v>
      </c>
      <c r="H6" s="95">
        <v>45986.424756944441</v>
      </c>
      <c r="I6" s="113" t="str">
        <f>IFERROR(VLOOKUP(D6,DB!A:F,6,0),"")</f>
        <v>SCECO</v>
      </c>
      <c r="J6" s="113" t="str">
        <f>IFERROR(VLOOKUP(D6,DB!A:G,7,0),"")</f>
        <v>Good</v>
      </c>
      <c r="K6" s="97" t="s">
        <v>39120</v>
      </c>
      <c r="L6" s="91" t="str">
        <f>IFERROR(VLOOKUP(D6,DB!A:I,9,0),"")</f>
        <v>Latis</v>
      </c>
    </row>
    <row r="7" spans="1:16" ht="15" customHeight="1">
      <c r="A7" s="113" t="s">
        <v>39121</v>
      </c>
      <c r="B7" s="113" t="str">
        <f>IFERROR(VLOOKUP(D7,DB!A:K,11,0),"")</f>
        <v>R4</v>
      </c>
      <c r="C7" s="93">
        <v>1</v>
      </c>
      <c r="D7" s="91" t="s">
        <v>29784</v>
      </c>
      <c r="E7" s="94" t="s">
        <v>39021</v>
      </c>
      <c r="F7" s="95">
        <v>45986.451145833336</v>
      </c>
      <c r="G7" s="96">
        <f t="shared" ca="1" si="0"/>
        <v>2.0006944396300241E-3</v>
      </c>
      <c r="H7" s="95">
        <v>45986.424386574072</v>
      </c>
      <c r="I7" s="113" t="str">
        <f>IFERROR(VLOOKUP(D7,DB!A:F,6,0),"")</f>
        <v>SCECO</v>
      </c>
      <c r="J7" s="113" t="str">
        <f>IFERROR(VLOOKUP(D7,DB!A:G,7,0),"")</f>
        <v>Dead</v>
      </c>
      <c r="K7" s="97" t="s">
        <v>39122</v>
      </c>
      <c r="L7" s="91" t="str">
        <f>IFERROR(VLOOKUP(D7,DB!A:I,9,0),"")</f>
        <v>Latis</v>
      </c>
    </row>
    <row r="8" spans="1:16" ht="15" customHeight="1">
      <c r="A8" s="113"/>
      <c r="B8" s="113" t="str">
        <f>IFERROR(VLOOKUP(D8,DB!A:K,11,0),"")</f>
        <v/>
      </c>
      <c r="C8" s="93"/>
      <c r="D8" s="91"/>
      <c r="E8" s="94"/>
      <c r="F8" s="95"/>
      <c r="G8" s="96">
        <f t="shared" ca="1" si="0"/>
        <v>45986.453146527776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45986.453146527776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45986.453146527776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45986.453146527776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45986.453146527776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45986.453146527776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45986.453146527776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45986.453146527776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45986.453146527776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45986.453146527776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45986.453146527776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45986.453146527776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45986.453146527776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45986.453146527776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45986.453146527776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45986.453146527776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45986.453146527776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45986.453146527776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45986.453146527776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45986.453146527776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45986.453146527776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45986.453146527776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45986.453146527776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45986.453146527776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45986.453146527776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45986.453146527776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45986.453146527776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45986.453146527776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45986.453146527776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45986.453146527776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45986.453146527776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45986.453146527776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45986.453146527776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45986.453146527776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45986.453146527776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45986.453146527776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45986.453146527776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45986.453146527776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45986.453146527776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45986.453146527776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45986.453146527776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45986.453146527776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45986.453146527776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45986.453146527776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45986.453146527776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45986.453146527776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45986.453146527776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45986.453146527776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45986.453146527776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45986.453146527776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45986.453146527776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45986.453146527776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45986.453146527776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45986.453146527776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45986.453146527776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45986.453146527776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45986.453146527776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45986.453146527776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45986.453146527776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45986.453146527776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45986.453146527776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45986.453146527776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45986.453146527776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45986.453146527776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45986.453146527776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45986.453146527776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45986.453146527776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45986.453146527776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45986.453146527776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45986.453146527776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45986.453146527776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45986.453146527776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45986.453146527776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45986.453146527776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45986.453146527776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45986.453146527776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45986.453146527776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45986.453146527776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45986.453146527776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45986.453146527776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45986.453146527776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45986.453146527776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45986.453146527776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45986.453146527776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45986.453146527776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45986.453146527776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45986.453146527776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45986.453146527776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45986.453146527776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45986.453146527776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45986.453146527776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45986.453146527776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45986.453146527776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45986.453146527776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45986.453146527776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45986.453146527776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45986.453146527776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45986.453146527776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45986.453146527776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45986.453146527776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45986.453146527776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45986.453146527776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45986.453146527776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45986.453146527776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45986.453146527776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45986.453146527776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45986.453146527776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45986.453146527776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45986.453146527776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45986.453146527776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45986.453146527776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45986.453146527776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45986.453146527776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45986.453146527776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45986.453146527776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45986.453146527776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45986.453146527776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45986.453146527776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45986.453146527776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45986.453146527776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45986.453146527776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45986.453146527776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45986.453146527776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45986.453146527776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45986.453146527776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45986.453146527776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45986.453146527776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45986.453146527776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45986.453146527776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45986.453146527776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45986.453146527776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45986.453146527776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45986.453146527776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45986.453146527776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45986.453146527776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45986.453146527776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45986.453146527776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45986.453146527776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45986.453146527776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45986.453146527776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45986.453146527776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45986.453146527776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45986.453146527776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45986.453146527776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45986.453146527776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45986.453146527776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45986.453146527776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45986.453146527776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45986.453146527776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45986.453146527776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45986.453146527776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45986.453146527776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45986.453146527776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45986.453146527776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45986.453146527776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45986.453146527776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45986.453146527776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45986.453146527776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45986.453146527776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45986.453146527776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45986.453146527776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45986.453146527776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45986.453146527776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45986.453146527776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45986.453146527776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45986.453146527776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45986.453146527776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45986.453146527776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45986.453146527776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45986.453146527776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45986.453146527776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45986.453146527776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45986.453146527776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45986.453146527776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45986.453146527776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45986.453146527776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45986.453146527776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45986.453146527776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45986.453146527776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45986.453146527776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45986.453146527776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45986.453146527776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45986.453146527776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45986.453146527776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45986.453146527776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45986.453146527776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45986.453146527776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45986.453146527776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45986.453146527776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45986.453146527776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45986.453146527776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45986.453146527776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45986.453146527776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45986.453146527776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45986.453146527776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45986.453146527776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45986.453146527776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45986.453146527776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45986.453146527776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45986.453146527776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45986.453146527776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45986.453146527776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45986.453146527776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45986.453146527776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45986.453146527776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45986.453146527776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45986.453146527776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45986.453146527776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45986.453146527776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45986.453146527776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45986.453146527776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45986.453146527776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45986.453146527776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45986.453146527776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45986.453146527776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45986.453146527776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45986.453146527776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45986.453146527776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45986.453146527776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45986.453146527776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45986.453146527776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45986.453146527776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45986.453146527776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45986.453146527776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45986.453146527776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45986.453146527776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45986.453146527776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45986.453146527776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45986.453146527776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45986.453146527776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45986.453146527776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45986.453146527776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45986.453146527776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45986.453146527776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45986.453146527776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45986.453146527776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45986.453146527776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45986.453146527776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45986.453146527776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45986.453146527776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45986.453146527776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45986.453146527776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45986.453146527776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45986.453146527776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45986.453146527776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45986.453146527776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45986.453146527776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45986.453146527776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45986.453146527776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45986.453146527776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45986.453146527776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45986.453146527776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45986.453146527776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45986.453146527776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45986.453146527776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45986.453146527776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45986.453146527776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45986.453146527776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45986.453146527776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45986.453146527776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45986.453146527776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45986.453146527776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45986.453146527776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45986.453146527776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45986.453146527776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45986.453146527776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45986.453146527776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45986.453146527776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45986.453146527776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45986.453146527776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45986.453146527776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45986.453146527776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45986.453146527776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45986.453146527776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45986.453146527776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45986.453146527776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45986.453146527776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45986.453146527776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45986.453146527776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45986.453146527776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45986.453146527776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45986.453146527776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45986.453146527776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45986.453146527776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45986.453146527776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45986.453146527776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45986.453146527776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45986.453146527776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45986.453146527776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45986.453146527776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45986.453146527776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45986.453146527776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45986.453146527776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45986.453146527776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45986.453146527776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45986.453146527776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45986.453146527776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45986.453146527776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45986.453146527776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45986.453146527776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45986.453146527776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45986.453146527776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45986.453146527776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45986.453146527776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45986.453146527776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45986.453146527776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45986.453146527776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45986.453146527776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45986.453146527776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45986.453146527776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45986.453146527776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45986.453146527776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65" ca="1" si="5">IFERROR(NOW()-F320,"")</f>
        <v>45986.453146527776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45986.453146527776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45986.453146527776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45986.453146527776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45986.453146527776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45986.453146527776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45986.453146527776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45986.453146527776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45986.453146527776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45986.453146527776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45986.453146527776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45986.453146527776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45986.453146527776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45986.453146527776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45986.453146527776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45986.453146527776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45986.453146527776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45986.453146527776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45986.453146527776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45986.453146527776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45986.453146527776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45986.453146527776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45986.453146527776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45986.453146527776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45986.453146527776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45986.453146527776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45986.453146527776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45986.453146527776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45986.453146527776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45986.453146527776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45986.453146527776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45986.453146527776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45986.453146527776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45986.453146527776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45986.453146527776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45986.453146527776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45986.453146527776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45986.453146527776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45986.453146527776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45986.453146527776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45986.453146527776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45986.453146527776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45986.453146527776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45986.453146527776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45986.453146527776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45986.453146527776</v>
      </c>
      <c r="H365" s="95"/>
      <c r="I365" s="113" t="str">
        <f>IFERROR(VLOOKUP(D365,DB!A:F,6,0),"")</f>
        <v/>
      </c>
      <c r="J365" s="113" t="str">
        <f>IFERROR(VLOOKUP(D365,DB!A:G,7,0),"")</f>
        <v/>
      </c>
      <c r="K365" s="97"/>
      <c r="L365" s="91" t="str">
        <f>IFERROR(VLOOKUP(D365,DB!A:I,9,0),"")</f>
        <v/>
      </c>
    </row>
  </sheetData>
  <dataValidations count="2">
    <dataValidation allowBlank="1" showInputMessage="1" showErrorMessage="1" sqref="E1" xr:uid="{A4F81451-56CC-4543-9497-104C4E44EE4B}"/>
    <dataValidation type="list" allowBlank="1" showInputMessage="1" showErrorMessage="1" sqref="E2:E3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94.62108634258766</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60.264269212959334</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37.792035416663566</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5.079847916662402</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9.3609490737435408E-2</v>
      </c>
      <c r="H6" s="122">
        <v>45986.353576388887</v>
      </c>
      <c r="I6" s="109" t="str">
        <f>IFERROR(VLOOKUP(D6,DB!A:F,6,0),"")</f>
        <v>Generator-SG</v>
      </c>
      <c r="J6" s="109" t="str">
        <f>IFERROR(VLOOKUP(D6,DB!A:G,7,0),"")</f>
        <v>Dead</v>
      </c>
      <c r="K6" s="109" t="s">
        <v>39132</v>
      </c>
      <c r="L6" s="109" t="str">
        <f>IFERROR(VLOOKUP(D6,DB!A:I,9,0),"")</f>
        <v>Latis</v>
      </c>
    </row>
    <row r="7" spans="1:13">
      <c r="A7" s="109" t="s">
        <v>39133</v>
      </c>
      <c r="B7" s="109" t="str">
        <f>IFERROR(VLOOKUP(D7,DB!A:K,11,0),"")</f>
        <v>R5</v>
      </c>
      <c r="C7" s="109">
        <v>1</v>
      </c>
      <c r="D7" s="109" t="s">
        <v>38248</v>
      </c>
      <c r="E7" s="109" t="s">
        <v>39021</v>
      </c>
      <c r="F7" s="122">
        <v>45986.391886574071</v>
      </c>
      <c r="G7" s="111">
        <f ca="1">IFERROR(NOW()-F7,"")</f>
        <v>6.1259953705302905E-2</v>
      </c>
      <c r="H7" s="122">
        <v>45986.386099537034</v>
      </c>
      <c r="I7" s="109" t="str">
        <f>IFERROR(VLOOKUP(D7,DB!A:F,6,0),"")</f>
        <v>SCECO</v>
      </c>
      <c r="J7" s="109" t="str">
        <f>IFERROR(VLOOKUP(D7,DB!A:G,7,0),"")</f>
        <v>Haj Removal</v>
      </c>
      <c r="K7" s="109" t="s">
        <v>39134</v>
      </c>
      <c r="L7" s="109" t="str">
        <f>IFERROR(VLOOKUP(D7,DB!A:I,9,0),"")</f>
        <v>Latis</v>
      </c>
    </row>
    <row r="8" spans="1:13">
      <c r="A8" s="109" t="s">
        <v>39135</v>
      </c>
      <c r="B8" s="109" t="str">
        <f>IFERROR(VLOOKUP(D8,DB!A:K,11,0),"")</f>
        <v>R5</v>
      </c>
      <c r="C8" s="109">
        <v>2</v>
      </c>
      <c r="D8" s="109" t="s">
        <v>38236</v>
      </c>
      <c r="E8" s="109" t="s">
        <v>39100</v>
      </c>
      <c r="F8" s="122">
        <v>45986.401319444441</v>
      </c>
      <c r="G8" s="111">
        <f ca="1">IFERROR(NOW()-F8,"")</f>
        <v>5.1827083334501367E-2</v>
      </c>
      <c r="H8" s="122">
        <v>45986.390798611108</v>
      </c>
      <c r="I8" s="109" t="str">
        <f>IFERROR(VLOOKUP(D8,DB!A:F,6,0),"")</f>
        <v>SCECO</v>
      </c>
      <c r="J8" s="109" t="str">
        <f>IFERROR(VLOOKUP(D8,DB!A:G,7,0),"")</f>
        <v>Haj Removal</v>
      </c>
      <c r="K8" s="109" t="s">
        <v>39136</v>
      </c>
      <c r="L8" s="109" t="str">
        <f>IFERROR(VLOOKUP(D8,DB!A:I,9,0),"")</f>
        <v>Latis</v>
      </c>
    </row>
    <row r="9" spans="1:13">
      <c r="A9" s="109"/>
      <c r="B9" s="109" t="str">
        <f>IFERROR(VLOOKUP(D9,DB!A:K,11,0),"")</f>
        <v/>
      </c>
      <c r="C9" s="109"/>
      <c r="D9"/>
      <c r="E9" s="109"/>
      <c r="F9" s="109"/>
      <c r="G9" s="111">
        <f ca="1">IFERROR(NOW()-F9,"")</f>
        <v>45986.453146527776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45986.453146527776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45986.453146527776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45986.453146527776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45986.453146527776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45986.453146527776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45986.453146527776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45986.453146527776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45986.453146527776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45986.453146527776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45986.453146527776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45986.453146527776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45986.453146527776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45986.453146527776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45986.453146527776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45986.453146527776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45986.453146527776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45986.453146527776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45986.453146527776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45986.453146527776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45986.453146527776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45986.453146527776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45986.453146527776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45986.453146527776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45986.453146527776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45986.453146527776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45986.453146527776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45986.453146527776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45986.453146527776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45986.453146527776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45986.453146527776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45986.453146527776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45986.453146527776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45986.453146527776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45986.453146527776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45986.453146527776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45986.453146527776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45986.453146527776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45986.453146527776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39117</v>
      </c>
      <c r="B2" s="137" t="str">
        <f>IFERROR(VLOOKUP(D2,DB!A:K,11,0),"")</f>
        <v>R6</v>
      </c>
      <c r="C2" s="138">
        <v>2</v>
      </c>
      <c r="D2" s="137" t="s">
        <v>30913</v>
      </c>
      <c r="E2" s="109" t="s">
        <v>39021</v>
      </c>
      <c r="F2" s="139"/>
      <c r="G2" s="75">
        <f ca="1">IFERROR(NOW()-F2,"-")</f>
        <v>45986.453146527776</v>
      </c>
      <c r="H2" s="139"/>
      <c r="I2" s="137" t="str">
        <f>IFERROR(VLOOKUP(D2,DB!A:F,6,0),"")</f>
        <v>SCECO</v>
      </c>
      <c r="J2" s="137" t="str">
        <f>IFERROR(VLOOKUP(D2,DB!A:G,7,0),"")</f>
        <v>Good</v>
      </c>
      <c r="K2" s="140" t="s">
        <v>39137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45986.453146527776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45986.453146527776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45986.453146527776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45986.453146527776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45986.453146527776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45986.453146527776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45986.453146527776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45986.453146527776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45986.453146527776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45986.453146527776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45986.453146527776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45986.453146527776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45986.453146527776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45986.453146527776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45986.453146527776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45986.453146527776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45986.453146527776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45986.453146527776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45986.453146527776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45986.453146527776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45986.453146527776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45986.453146527776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45986.453146527776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45986.453146527776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45986.453146527776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45986.453146527776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45986.453146527776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45986.453146527776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45986.453146527776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45986.453146527776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45986.453146527776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45986.453146527776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45986.453146527776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45986.453146527776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45986.453146527776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45986.453146527776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45986.453146527776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45986.453146527776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